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13_ncr:1_{CEC2A407-BB2A-4F89-9CC7-E025124780C9}" xr6:coauthVersionLast="45" xr6:coauthVersionMax="45" xr10:uidLastSave="{00000000-0000-0000-0000-000000000000}"/>
  <bookViews>
    <workbookView xWindow="2940" yWindow="2940" windowWidth="21495" windowHeight="11400" xr2:uid="{00000000-000D-0000-FFFF-FFFF00000000}"/>
  </bookViews>
  <sheets>
    <sheet name="NOR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0" i="1" l="1"/>
  <c r="H210" i="1"/>
  <c r="I210" i="1"/>
  <c r="G211" i="1"/>
  <c r="H211" i="1"/>
  <c r="I211" i="1"/>
  <c r="F211" i="1"/>
  <c r="F210" i="1"/>
  <c r="G191" i="1"/>
  <c r="H191" i="1"/>
  <c r="I191" i="1"/>
  <c r="G192" i="1"/>
  <c r="H192" i="1"/>
  <c r="I192" i="1"/>
  <c r="F192" i="1"/>
  <c r="F191" i="1"/>
  <c r="G176" i="1" l="1"/>
  <c r="H176" i="1"/>
  <c r="I176" i="1"/>
  <c r="G177" i="1"/>
  <c r="H177" i="1"/>
  <c r="I177" i="1"/>
  <c r="F177" i="1"/>
  <c r="F176" i="1"/>
  <c r="G142" i="1"/>
  <c r="H142" i="1"/>
  <c r="I142" i="1"/>
  <c r="G143" i="1"/>
  <c r="H143" i="1"/>
  <c r="I143" i="1"/>
  <c r="F143" i="1"/>
  <c r="F142" i="1"/>
  <c r="I128" i="1" l="1"/>
  <c r="H128" i="1"/>
  <c r="I129" i="1"/>
  <c r="H129" i="1"/>
  <c r="G240" i="1" l="1"/>
  <c r="F241" i="1"/>
  <c r="G241" i="1"/>
  <c r="F240" i="1"/>
  <c r="F225" i="1"/>
  <c r="F226" i="1"/>
  <c r="G226" i="1"/>
  <c r="G225" i="1"/>
  <c r="G97" i="1" l="1"/>
  <c r="F97" i="1"/>
  <c r="G98" i="1"/>
  <c r="F98" i="1"/>
  <c r="G82" i="1"/>
  <c r="F82" i="1"/>
  <c r="G83" i="1"/>
  <c r="F83" i="1"/>
  <c r="G69" i="1"/>
  <c r="F69" i="1"/>
  <c r="G70" i="1"/>
  <c r="F70" i="1"/>
  <c r="G49" i="1"/>
  <c r="F49" i="1"/>
  <c r="G50" i="1"/>
  <c r="F50" i="1"/>
  <c r="G28" i="1"/>
  <c r="F28" i="1"/>
  <c r="G29" i="1"/>
  <c r="F29" i="1"/>
  <c r="F128" i="1" l="1"/>
  <c r="F129" i="1"/>
  <c r="G129" i="1"/>
  <c r="G128" i="1"/>
  <c r="G15" i="1"/>
  <c r="F15" i="1"/>
  <c r="G16" i="1"/>
  <c r="F16" i="1"/>
  <c r="I15" i="1" l="1"/>
  <c r="H16" i="1"/>
  <c r="I16" i="1"/>
  <c r="H15" i="1"/>
  <c r="H97" i="1"/>
  <c r="H98" i="1"/>
  <c r="I98" i="1"/>
  <c r="I97" i="1"/>
  <c r="H82" i="1"/>
  <c r="H83" i="1"/>
  <c r="I82" i="1"/>
  <c r="I83" i="1"/>
  <c r="H69" i="1"/>
  <c r="H70" i="1"/>
  <c r="I70" i="1"/>
  <c r="I69" i="1"/>
  <c r="H49" i="1"/>
  <c r="H50" i="1"/>
  <c r="I50" i="1"/>
  <c r="I49" i="1"/>
  <c r="H28" i="1"/>
  <c r="H29" i="1"/>
  <c r="I29" i="1"/>
  <c r="I28" i="1"/>
</calcChain>
</file>

<file path=xl/sharedStrings.xml><?xml version="1.0" encoding="utf-8"?>
<sst xmlns="http://schemas.openxmlformats.org/spreadsheetml/2006/main" count="1226" uniqueCount="57">
  <si>
    <t>WT</t>
  </si>
  <si>
    <t>M</t>
  </si>
  <si>
    <t>Mouse</t>
  </si>
  <si>
    <t>Sex</t>
  </si>
  <si>
    <t>Right object duration</t>
  </si>
  <si>
    <t>Left object duration</t>
  </si>
  <si>
    <t>Pten</t>
  </si>
  <si>
    <t>Grin2b</t>
  </si>
  <si>
    <t>H2KbDb</t>
  </si>
  <si>
    <t>Chd8</t>
  </si>
  <si>
    <t>2421</t>
  </si>
  <si>
    <t>2515</t>
  </si>
  <si>
    <t>2559</t>
  </si>
  <si>
    <t>2512</t>
  </si>
  <si>
    <t>2513</t>
  </si>
  <si>
    <t>Hayes</t>
  </si>
  <si>
    <t>Pride</t>
  </si>
  <si>
    <t>Experimenter</t>
  </si>
  <si>
    <t>Fmr1</t>
  </si>
  <si>
    <t>McAllister 2016</t>
  </si>
  <si>
    <t>Nord 2015</t>
  </si>
  <si>
    <t>Crawley 2014-2015</t>
  </si>
  <si>
    <t>Shank3B</t>
  </si>
  <si>
    <t>Mean</t>
  </si>
  <si>
    <t>Standard Error</t>
  </si>
  <si>
    <t>Group</t>
  </si>
  <si>
    <t>F</t>
  </si>
  <si>
    <t>Novel Object Recognition Scores, Mouse Behavior Core, MIND Institute IDDRC, University of California, Davis</t>
  </si>
  <si>
    <t>Novel object duration</t>
  </si>
  <si>
    <t>Familiar object duration</t>
  </si>
  <si>
    <t>Arid1b</t>
  </si>
  <si>
    <t>Petkova</t>
  </si>
  <si>
    <t>Silverman 2018</t>
  </si>
  <si>
    <t>Franzetti, Pride, Silverman, Crawley, 2020</t>
  </si>
  <si>
    <t>Project PI</t>
  </si>
  <si>
    <t>Ube3a</t>
  </si>
  <si>
    <t>WT-Massed</t>
  </si>
  <si>
    <t>WT-Spaced</t>
  </si>
  <si>
    <t>Crawley 2018</t>
  </si>
  <si>
    <t>Shultz</t>
  </si>
  <si>
    <t>PWS</t>
  </si>
  <si>
    <t>Adhikari</t>
  </si>
  <si>
    <t>Silverman 2017</t>
  </si>
  <si>
    <t>C57B/5NJ</t>
  </si>
  <si>
    <t>Scn1a</t>
  </si>
  <si>
    <t>Nord 2018</t>
  </si>
  <si>
    <t>Mutation/ treatment</t>
  </si>
  <si>
    <t>Genetic Background</t>
  </si>
  <si>
    <t>Control</t>
  </si>
  <si>
    <t>IL2</t>
  </si>
  <si>
    <t>Ballis</t>
  </si>
  <si>
    <t>Rag-1</t>
  </si>
  <si>
    <t>FVB/Ant</t>
  </si>
  <si>
    <t>C57BL/6J</t>
  </si>
  <si>
    <t>C57BL/6.129</t>
  </si>
  <si>
    <t>C57BL/6J.C57BL/6N</t>
  </si>
  <si>
    <t>C57BL/6N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</si>
</sst>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A0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A00000"/>
        <bgColor indexed="64"/>
      </patternFill>
    </fill>
    <fill>
      <patternFill patternType="solid">
        <fgColor rgb="FF41F0AE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center"/>
    </xf>
    <xf numFmtId="2" fontId="5" fillId="0" borderId="8" xfId="1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2" borderId="15" xfId="0" applyFont="1" applyFill="1" applyBorder="1"/>
    <xf numFmtId="0" fontId="4" fillId="13" borderId="15" xfId="0" applyFont="1" applyFill="1" applyBorder="1"/>
    <xf numFmtId="0" fontId="4" fillId="14" borderId="15" xfId="0" applyFont="1" applyFill="1" applyBorder="1"/>
    <xf numFmtId="0" fontId="4" fillId="15" borderId="15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2" fontId="5" fillId="0" borderId="5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2" fontId="5" fillId="0" borderId="7" xfId="1" applyNumberFormat="1" applyFont="1" applyFill="1" applyBorder="1" applyAlignment="1">
      <alignment horizontal="center"/>
    </xf>
    <xf numFmtId="2" fontId="5" fillId="0" borderId="8" xfId="1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8F8EA"/>
      <color rgb="FFE7FECE"/>
      <color rgb="FFA0CEFE"/>
      <color rgb="FFCFBDFF"/>
      <color rgb="FF1FB1FD"/>
      <color rgb="FFE1BDDF"/>
      <color rgb="FFB7DEE8"/>
      <color rgb="FFF5E6C1"/>
      <color rgb="FFFCD5B4"/>
      <color rgb="FFC6DC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4"/>
  <sheetViews>
    <sheetView tabSelected="1" zoomScaleNormal="100" workbookViewId="0">
      <pane ySplit="2" topLeftCell="A222" activePane="bottomLeft" state="frozen"/>
      <selection pane="bottomLeft" activeCell="D239" sqref="D239"/>
    </sheetView>
  </sheetViews>
  <sheetFormatPr defaultColWidth="9" defaultRowHeight="14.25" x14ac:dyDescent="0.2"/>
  <cols>
    <col min="1" max="1" width="10.140625" style="2" customWidth="1"/>
    <col min="2" max="2" width="8.5703125" style="2" customWidth="1"/>
    <col min="3" max="3" width="14.42578125" style="2" customWidth="1"/>
    <col min="4" max="4" width="24.7109375" style="2" customWidth="1"/>
    <col min="5" max="5" width="16.5703125" style="2" customWidth="1"/>
    <col min="6" max="6" width="22.85546875" style="2" customWidth="1"/>
    <col min="7" max="7" width="21" style="2" customWidth="1"/>
    <col min="8" max="8" width="22.5703125" style="2" customWidth="1"/>
    <col min="9" max="9" width="22.140625" style="2" customWidth="1"/>
    <col min="10" max="10" width="13.28515625" style="2" bestFit="1" customWidth="1"/>
    <col min="11" max="11" width="23.42578125" style="2" customWidth="1"/>
    <col min="12" max="16384" width="9" style="2"/>
  </cols>
  <sheetData>
    <row r="1" spans="1:11" ht="21" thickBot="1" x14ac:dyDescent="0.35">
      <c r="A1" s="48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ht="29.25" thickBot="1" x14ac:dyDescent="0.25">
      <c r="A2" s="3" t="s">
        <v>2</v>
      </c>
      <c r="B2" s="4" t="s">
        <v>3</v>
      </c>
      <c r="C2" s="5" t="s">
        <v>46</v>
      </c>
      <c r="D2" s="5" t="s">
        <v>47</v>
      </c>
      <c r="E2" s="4" t="s">
        <v>25</v>
      </c>
      <c r="F2" s="4" t="s">
        <v>29</v>
      </c>
      <c r="G2" s="4" t="s">
        <v>28</v>
      </c>
      <c r="H2" s="4" t="s">
        <v>5</v>
      </c>
      <c r="I2" s="4" t="s">
        <v>4</v>
      </c>
      <c r="J2" s="4" t="s">
        <v>17</v>
      </c>
      <c r="K2" s="6" t="s">
        <v>34</v>
      </c>
    </row>
    <row r="3" spans="1:11" s="1" customFormat="1" x14ac:dyDescent="0.2">
      <c r="A3" s="7">
        <v>648</v>
      </c>
      <c r="B3" s="8" t="s">
        <v>1</v>
      </c>
      <c r="C3" s="8" t="s">
        <v>18</v>
      </c>
      <c r="D3" s="8" t="s">
        <v>52</v>
      </c>
      <c r="E3" s="8" t="s">
        <v>0</v>
      </c>
      <c r="F3" s="9">
        <v>4.3042100000000003</v>
      </c>
      <c r="G3" s="9">
        <v>5.90578</v>
      </c>
      <c r="H3" s="8">
        <v>42.174599999999998</v>
      </c>
      <c r="I3" s="8">
        <v>30.1629</v>
      </c>
      <c r="J3" s="8" t="s">
        <v>15</v>
      </c>
      <c r="K3" s="10" t="s">
        <v>21</v>
      </c>
    </row>
    <row r="4" spans="1:11" s="1" customFormat="1" x14ac:dyDescent="0.2">
      <c r="A4" s="11">
        <v>652</v>
      </c>
      <c r="B4" s="12" t="s">
        <v>1</v>
      </c>
      <c r="C4" s="12" t="s">
        <v>18</v>
      </c>
      <c r="D4" s="12" t="s">
        <v>52</v>
      </c>
      <c r="E4" s="12" t="s">
        <v>0</v>
      </c>
      <c r="F4" s="13">
        <v>13.1128</v>
      </c>
      <c r="G4" s="13">
        <v>6.5731000000000002</v>
      </c>
      <c r="H4" s="12">
        <v>32.7988</v>
      </c>
      <c r="I4" s="12">
        <v>32.298299999999998</v>
      </c>
      <c r="J4" s="12" t="s">
        <v>15</v>
      </c>
      <c r="K4" s="14" t="s">
        <v>21</v>
      </c>
    </row>
    <row r="5" spans="1:11" s="1" customFormat="1" x14ac:dyDescent="0.2">
      <c r="A5" s="11">
        <v>4746</v>
      </c>
      <c r="B5" s="12" t="s">
        <v>1</v>
      </c>
      <c r="C5" s="12" t="s">
        <v>18</v>
      </c>
      <c r="D5" s="12" t="s">
        <v>52</v>
      </c>
      <c r="E5" s="12" t="s">
        <v>0</v>
      </c>
      <c r="F5" s="13">
        <v>15.9156</v>
      </c>
      <c r="G5" s="13">
        <v>4.50441</v>
      </c>
      <c r="H5" s="12">
        <v>28.861599999999999</v>
      </c>
      <c r="I5" s="12">
        <v>17.8842</v>
      </c>
      <c r="J5" s="12" t="s">
        <v>15</v>
      </c>
      <c r="K5" s="14" t="s">
        <v>21</v>
      </c>
    </row>
    <row r="6" spans="1:11" s="1" customFormat="1" x14ac:dyDescent="0.2">
      <c r="A6" s="11">
        <v>4747</v>
      </c>
      <c r="B6" s="12" t="s">
        <v>1</v>
      </c>
      <c r="C6" s="12" t="s">
        <v>18</v>
      </c>
      <c r="D6" s="12" t="s">
        <v>52</v>
      </c>
      <c r="E6" s="12" t="s">
        <v>0</v>
      </c>
      <c r="F6" s="13">
        <v>4.6378700000000004</v>
      </c>
      <c r="G6" s="13">
        <v>10.4102</v>
      </c>
      <c r="H6" s="12">
        <v>6.3061699999999998</v>
      </c>
      <c r="I6" s="12">
        <v>6.1059799999999997</v>
      </c>
      <c r="J6" s="12" t="s">
        <v>15</v>
      </c>
      <c r="K6" s="14" t="s">
        <v>21</v>
      </c>
    </row>
    <row r="7" spans="1:11" s="1" customFormat="1" x14ac:dyDescent="0.2">
      <c r="A7" s="11">
        <v>4980</v>
      </c>
      <c r="B7" s="12" t="s">
        <v>1</v>
      </c>
      <c r="C7" s="12" t="s">
        <v>18</v>
      </c>
      <c r="D7" s="12" t="s">
        <v>52</v>
      </c>
      <c r="E7" s="12" t="s">
        <v>0</v>
      </c>
      <c r="F7" s="13">
        <v>4.7713400000000004</v>
      </c>
      <c r="G7" s="13">
        <v>8.8419899999999991</v>
      </c>
      <c r="H7" s="12">
        <v>15.9489</v>
      </c>
      <c r="I7" s="12">
        <v>8.6417900000000003</v>
      </c>
      <c r="J7" s="12" t="s">
        <v>15</v>
      </c>
      <c r="K7" s="14" t="s">
        <v>21</v>
      </c>
    </row>
    <row r="8" spans="1:11" s="1" customFormat="1" x14ac:dyDescent="0.2">
      <c r="A8" s="11">
        <v>4981</v>
      </c>
      <c r="B8" s="12" t="s">
        <v>1</v>
      </c>
      <c r="C8" s="12" t="s">
        <v>18</v>
      </c>
      <c r="D8" s="12" t="s">
        <v>52</v>
      </c>
      <c r="E8" s="12" t="s">
        <v>0</v>
      </c>
      <c r="F8" s="13">
        <v>5.4386599999999996</v>
      </c>
      <c r="G8" s="13">
        <v>2.9028399999999999</v>
      </c>
      <c r="H8" s="12">
        <v>18.017600000000002</v>
      </c>
      <c r="I8" s="12">
        <v>19.3523</v>
      </c>
      <c r="J8" s="12" t="s">
        <v>15</v>
      </c>
      <c r="K8" s="14" t="s">
        <v>21</v>
      </c>
    </row>
    <row r="9" spans="1:11" s="1" customFormat="1" x14ac:dyDescent="0.2">
      <c r="A9" s="11">
        <v>4979</v>
      </c>
      <c r="B9" s="12" t="s">
        <v>1</v>
      </c>
      <c r="C9" s="12" t="s">
        <v>18</v>
      </c>
      <c r="D9" s="12" t="s">
        <v>52</v>
      </c>
      <c r="E9" s="12" t="s">
        <v>0</v>
      </c>
      <c r="F9" s="13">
        <v>12.011799999999999</v>
      </c>
      <c r="G9" s="13">
        <v>6.7399300000000002</v>
      </c>
      <c r="H9" s="12">
        <v>25.291399999999999</v>
      </c>
      <c r="I9" s="12">
        <v>14.8812</v>
      </c>
      <c r="J9" s="12" t="s">
        <v>15</v>
      </c>
      <c r="K9" s="14" t="s">
        <v>21</v>
      </c>
    </row>
    <row r="10" spans="1:11" s="1" customFormat="1" x14ac:dyDescent="0.2">
      <c r="A10" s="11">
        <v>4978</v>
      </c>
      <c r="B10" s="12" t="s">
        <v>1</v>
      </c>
      <c r="C10" s="12" t="s">
        <v>18</v>
      </c>
      <c r="D10" s="12" t="s">
        <v>52</v>
      </c>
      <c r="E10" s="12" t="s">
        <v>0</v>
      </c>
      <c r="F10" s="13">
        <v>2.93621</v>
      </c>
      <c r="G10" s="13">
        <v>19.485700000000001</v>
      </c>
      <c r="H10" s="12">
        <v>18.918500000000002</v>
      </c>
      <c r="I10" s="12">
        <v>9.6427700000000005</v>
      </c>
      <c r="J10" s="12" t="s">
        <v>15</v>
      </c>
      <c r="K10" s="14" t="s">
        <v>21</v>
      </c>
    </row>
    <row r="11" spans="1:11" s="1" customFormat="1" x14ac:dyDescent="0.2">
      <c r="A11" s="11">
        <v>4769</v>
      </c>
      <c r="B11" s="12" t="s">
        <v>1</v>
      </c>
      <c r="C11" s="12" t="s">
        <v>18</v>
      </c>
      <c r="D11" s="12" t="s">
        <v>52</v>
      </c>
      <c r="E11" s="12" t="s">
        <v>0</v>
      </c>
      <c r="F11" s="13">
        <v>0.90088199999999996</v>
      </c>
      <c r="G11" s="13">
        <v>15.715400000000001</v>
      </c>
      <c r="H11" s="12">
        <v>6.6732E-2</v>
      </c>
      <c r="I11" s="12">
        <v>6.6732E-2</v>
      </c>
      <c r="J11" s="12" t="s">
        <v>15</v>
      </c>
      <c r="K11" s="14" t="s">
        <v>21</v>
      </c>
    </row>
    <row r="12" spans="1:11" s="1" customFormat="1" x14ac:dyDescent="0.2">
      <c r="A12" s="11">
        <v>4770</v>
      </c>
      <c r="B12" s="12" t="s">
        <v>1</v>
      </c>
      <c r="C12" s="12" t="s">
        <v>18</v>
      </c>
      <c r="D12" s="12" t="s">
        <v>52</v>
      </c>
      <c r="E12" s="12" t="s">
        <v>0</v>
      </c>
      <c r="F12" s="13">
        <v>2.6692800000000001</v>
      </c>
      <c r="G12" s="13">
        <v>12.779199999999999</v>
      </c>
      <c r="H12" s="12">
        <v>0.10009800000000001</v>
      </c>
      <c r="I12" s="12">
        <v>0.30029400000000001</v>
      </c>
      <c r="J12" s="12" t="s">
        <v>15</v>
      </c>
      <c r="K12" s="14" t="s">
        <v>21</v>
      </c>
    </row>
    <row r="13" spans="1:11" s="1" customFormat="1" x14ac:dyDescent="0.2">
      <c r="A13" s="11">
        <v>4831</v>
      </c>
      <c r="B13" s="12" t="s">
        <v>1</v>
      </c>
      <c r="C13" s="12" t="s">
        <v>18</v>
      </c>
      <c r="D13" s="12" t="s">
        <v>52</v>
      </c>
      <c r="E13" s="12" t="s">
        <v>0</v>
      </c>
      <c r="F13" s="13">
        <v>4.2708500000000003</v>
      </c>
      <c r="G13" s="13">
        <v>14.380699999999999</v>
      </c>
      <c r="H13" s="12">
        <v>13.2463</v>
      </c>
      <c r="I13" s="12">
        <v>14.514200000000001</v>
      </c>
      <c r="J13" s="12" t="s">
        <v>15</v>
      </c>
      <c r="K13" s="14" t="s">
        <v>21</v>
      </c>
    </row>
    <row r="14" spans="1:11" s="1" customFormat="1" x14ac:dyDescent="0.2">
      <c r="A14" s="11">
        <v>4838</v>
      </c>
      <c r="B14" s="12" t="s">
        <v>1</v>
      </c>
      <c r="C14" s="12" t="s">
        <v>18</v>
      </c>
      <c r="D14" s="12" t="s">
        <v>52</v>
      </c>
      <c r="E14" s="12" t="s">
        <v>0</v>
      </c>
      <c r="F14" s="13">
        <v>7.4072500000000003</v>
      </c>
      <c r="G14" s="13">
        <v>21.287500000000001</v>
      </c>
      <c r="H14" s="12">
        <v>30.029399999999999</v>
      </c>
      <c r="I14" s="12">
        <v>11.110900000000001</v>
      </c>
      <c r="J14" s="12" t="s">
        <v>15</v>
      </c>
      <c r="K14" s="14" t="s">
        <v>21</v>
      </c>
    </row>
    <row r="15" spans="1:11" s="1" customFormat="1" ht="15" thickBot="1" x14ac:dyDescent="0.25">
      <c r="A15" s="44" t="s">
        <v>23</v>
      </c>
      <c r="B15" s="45"/>
      <c r="C15" s="45"/>
      <c r="D15" s="12"/>
      <c r="E15" s="12"/>
      <c r="F15" s="12">
        <f t="shared" ref="F15" si="0">AVERAGE(F3:F14)</f>
        <v>6.5313960000000009</v>
      </c>
      <c r="G15" s="12">
        <f>AVERAGE(G3:G14)</f>
        <v>10.793895833333332</v>
      </c>
      <c r="H15" s="12">
        <f>AVERAGE(H3:H14)</f>
        <v>19.313341666666666</v>
      </c>
      <c r="I15" s="12">
        <f>AVERAGE(I3:I14)</f>
        <v>13.746797166666667</v>
      </c>
      <c r="J15" s="12"/>
      <c r="K15" s="14"/>
    </row>
    <row r="16" spans="1:11" s="1" customFormat="1" ht="15" thickBot="1" x14ac:dyDescent="0.25">
      <c r="A16" s="46" t="s">
        <v>24</v>
      </c>
      <c r="B16" s="47"/>
      <c r="C16" s="47"/>
      <c r="D16" s="16"/>
      <c r="E16" s="16"/>
      <c r="F16" s="16">
        <f t="shared" ref="F16" si="1">_xlfn.STDEV.P(F3:F14)/SQRT(12)</f>
        <v>1.2901115297712955</v>
      </c>
      <c r="G16" s="16">
        <f>_xlfn.STDEV.P(G3:G14)/SQRT(12)</f>
        <v>1.6470048025736399</v>
      </c>
      <c r="H16" s="16">
        <f>_xlfn.STDEV.P(H3:H14)/SQRT(12)</f>
        <v>3.6371592845656409</v>
      </c>
      <c r="I16" s="16">
        <f>_xlfn.STDEV.P(I3:I14)/SQRT(12)</f>
        <v>2.8139644818125413</v>
      </c>
      <c r="J16" s="16"/>
      <c r="K16" s="24"/>
    </row>
    <row r="17" spans="1:12" s="1" customFormat="1" ht="15" thickBot="1" x14ac:dyDescent="0.25">
      <c r="C17" s="17"/>
      <c r="D17" s="17"/>
    </row>
    <row r="18" spans="1:12" s="1" customFormat="1" x14ac:dyDescent="0.2">
      <c r="A18" s="7">
        <v>11728</v>
      </c>
      <c r="B18" s="8" t="s">
        <v>1</v>
      </c>
      <c r="C18" s="8" t="s">
        <v>7</v>
      </c>
      <c r="D18" s="8" t="s">
        <v>53</v>
      </c>
      <c r="E18" s="8" t="s">
        <v>0</v>
      </c>
      <c r="F18" s="9">
        <v>1.35</v>
      </c>
      <c r="G18" s="9">
        <v>10.119999999999999</v>
      </c>
      <c r="H18" s="8">
        <v>5.9726400000000002</v>
      </c>
      <c r="I18" s="8">
        <v>17.283999999999999</v>
      </c>
      <c r="J18" s="8" t="s">
        <v>16</v>
      </c>
      <c r="K18" s="10" t="s">
        <v>21</v>
      </c>
    </row>
    <row r="19" spans="1:12" s="1" customFormat="1" x14ac:dyDescent="0.2">
      <c r="A19" s="11">
        <v>11735</v>
      </c>
      <c r="B19" s="12" t="s">
        <v>1</v>
      </c>
      <c r="C19" s="12" t="s">
        <v>7</v>
      </c>
      <c r="D19" s="12" t="s">
        <v>53</v>
      </c>
      <c r="E19" s="12" t="s">
        <v>0</v>
      </c>
      <c r="F19" s="13">
        <v>12.5459</v>
      </c>
      <c r="G19" s="13">
        <v>20.120100000000001</v>
      </c>
      <c r="H19" s="12">
        <v>40.573900000000002</v>
      </c>
      <c r="I19" s="12">
        <v>61.628300000000003</v>
      </c>
      <c r="J19" s="12" t="s">
        <v>16</v>
      </c>
      <c r="K19" s="14" t="s">
        <v>21</v>
      </c>
    </row>
    <row r="20" spans="1:12" s="1" customFormat="1" x14ac:dyDescent="0.2">
      <c r="A20" s="11">
        <v>11737</v>
      </c>
      <c r="B20" s="12" t="s">
        <v>1</v>
      </c>
      <c r="C20" s="12" t="s">
        <v>7</v>
      </c>
      <c r="D20" s="12" t="s">
        <v>53</v>
      </c>
      <c r="E20" s="12" t="s">
        <v>0</v>
      </c>
      <c r="F20" s="13">
        <v>3.9372699999999998</v>
      </c>
      <c r="G20" s="13">
        <v>0.96763600000000005</v>
      </c>
      <c r="H20" s="12">
        <v>11.5115</v>
      </c>
      <c r="I20" s="12">
        <v>12.6126</v>
      </c>
      <c r="J20" s="12" t="s">
        <v>16</v>
      </c>
      <c r="K20" s="14" t="s">
        <v>21</v>
      </c>
    </row>
    <row r="21" spans="1:12" s="1" customFormat="1" x14ac:dyDescent="0.2">
      <c r="A21" s="11">
        <v>11738</v>
      </c>
      <c r="B21" s="12" t="s">
        <v>1</v>
      </c>
      <c r="C21" s="12" t="s">
        <v>7</v>
      </c>
      <c r="D21" s="12" t="s">
        <v>53</v>
      </c>
      <c r="E21" s="12" t="s">
        <v>0</v>
      </c>
      <c r="F21" s="13">
        <v>6.7734399999999999</v>
      </c>
      <c r="G21" s="13">
        <v>16.283000000000001</v>
      </c>
      <c r="H21" s="12">
        <v>32.232199999999999</v>
      </c>
      <c r="I21" s="12">
        <v>29.462800000000001</v>
      </c>
      <c r="J21" s="12" t="s">
        <v>16</v>
      </c>
      <c r="K21" s="14" t="s">
        <v>21</v>
      </c>
    </row>
    <row r="22" spans="1:12" s="1" customFormat="1" x14ac:dyDescent="0.2">
      <c r="A22" s="11">
        <v>11843</v>
      </c>
      <c r="B22" s="12" t="s">
        <v>1</v>
      </c>
      <c r="C22" s="12" t="s">
        <v>7</v>
      </c>
      <c r="D22" s="12" t="s">
        <v>53</v>
      </c>
      <c r="E22" s="12" t="s">
        <v>0</v>
      </c>
      <c r="F22" s="13">
        <v>26.493200000000002</v>
      </c>
      <c r="G22" s="13">
        <v>11.378</v>
      </c>
      <c r="H22" s="12">
        <v>48.381700000000002</v>
      </c>
      <c r="I22" s="12">
        <v>24.491199999999999</v>
      </c>
      <c r="J22" s="12" t="s">
        <v>16</v>
      </c>
      <c r="K22" s="14" t="s">
        <v>21</v>
      </c>
    </row>
    <row r="23" spans="1:12" s="1" customFormat="1" x14ac:dyDescent="0.2">
      <c r="A23" s="11">
        <v>11844</v>
      </c>
      <c r="B23" s="12" t="s">
        <v>1</v>
      </c>
      <c r="C23" s="12" t="s">
        <v>7</v>
      </c>
      <c r="D23" s="12" t="s">
        <v>53</v>
      </c>
      <c r="E23" s="12" t="s">
        <v>0</v>
      </c>
      <c r="F23" s="13">
        <v>16.015999999999998</v>
      </c>
      <c r="G23" s="13">
        <v>14.2142</v>
      </c>
      <c r="H23" s="12">
        <v>36.903599999999997</v>
      </c>
      <c r="I23" s="12">
        <v>52.4191</v>
      </c>
      <c r="J23" s="12" t="s">
        <v>16</v>
      </c>
      <c r="K23" s="14" t="s">
        <v>21</v>
      </c>
    </row>
    <row r="24" spans="1:12" s="1" customFormat="1" x14ac:dyDescent="0.2">
      <c r="A24" s="11">
        <v>11845</v>
      </c>
      <c r="B24" s="12" t="s">
        <v>1</v>
      </c>
      <c r="C24" s="12" t="s">
        <v>7</v>
      </c>
      <c r="D24" s="12" t="s">
        <v>53</v>
      </c>
      <c r="E24" s="12" t="s">
        <v>0</v>
      </c>
      <c r="F24" s="13">
        <v>7.6076100000000002</v>
      </c>
      <c r="G24" s="13">
        <v>10.5105</v>
      </c>
      <c r="H24" s="12">
        <v>35.802500000000002</v>
      </c>
      <c r="I24" s="12">
        <v>40.307000000000002</v>
      </c>
      <c r="J24" s="12" t="s">
        <v>16</v>
      </c>
      <c r="K24" s="14" t="s">
        <v>21</v>
      </c>
    </row>
    <row r="25" spans="1:12" s="1" customFormat="1" x14ac:dyDescent="0.2">
      <c r="A25" s="11">
        <v>11853</v>
      </c>
      <c r="B25" s="12" t="s">
        <v>1</v>
      </c>
      <c r="C25" s="12" t="s">
        <v>7</v>
      </c>
      <c r="D25" s="12" t="s">
        <v>53</v>
      </c>
      <c r="E25" s="12" t="s">
        <v>0</v>
      </c>
      <c r="F25" s="13">
        <v>23.0564</v>
      </c>
      <c r="G25" s="13">
        <v>15.8826</v>
      </c>
      <c r="H25" s="12">
        <v>69.836500000000001</v>
      </c>
      <c r="I25" s="12">
        <v>36.836799999999997</v>
      </c>
      <c r="J25" s="12" t="s">
        <v>16</v>
      </c>
      <c r="K25" s="14" t="s">
        <v>21</v>
      </c>
    </row>
    <row r="26" spans="1:12" s="1" customFormat="1" x14ac:dyDescent="0.2">
      <c r="A26" s="11">
        <v>11855</v>
      </c>
      <c r="B26" s="12" t="s">
        <v>1</v>
      </c>
      <c r="C26" s="12" t="s">
        <v>7</v>
      </c>
      <c r="D26" s="12" t="s">
        <v>53</v>
      </c>
      <c r="E26" s="12" t="s">
        <v>0</v>
      </c>
      <c r="F26" s="13">
        <v>6.3396699999999999</v>
      </c>
      <c r="G26" s="13">
        <v>2.1021000000000001</v>
      </c>
      <c r="H26" s="12">
        <v>20.6206</v>
      </c>
      <c r="I26" s="12">
        <v>23.256599999999999</v>
      </c>
      <c r="J26" s="12" t="s">
        <v>16</v>
      </c>
      <c r="K26" s="14" t="s">
        <v>21</v>
      </c>
    </row>
    <row r="27" spans="1:12" s="1" customFormat="1" x14ac:dyDescent="0.2">
      <c r="A27" s="11">
        <v>11856</v>
      </c>
      <c r="B27" s="12" t="s">
        <v>1</v>
      </c>
      <c r="C27" s="12" t="s">
        <v>7</v>
      </c>
      <c r="D27" s="12" t="s">
        <v>53</v>
      </c>
      <c r="E27" s="12" t="s">
        <v>0</v>
      </c>
      <c r="F27" s="13">
        <v>10.076700000000001</v>
      </c>
      <c r="G27" s="13">
        <v>13.1798</v>
      </c>
      <c r="H27" s="12">
        <v>42.7761</v>
      </c>
      <c r="I27" s="12">
        <v>21.2212</v>
      </c>
      <c r="J27" s="12" t="s">
        <v>16</v>
      </c>
      <c r="K27" s="14" t="s">
        <v>21</v>
      </c>
    </row>
    <row r="28" spans="1:12" s="1" customFormat="1" ht="15" thickBot="1" x14ac:dyDescent="0.25">
      <c r="A28" s="51" t="s">
        <v>23</v>
      </c>
      <c r="B28" s="52"/>
      <c r="C28" s="52"/>
      <c r="D28" s="18"/>
      <c r="E28" s="18"/>
      <c r="F28" s="18">
        <f t="shared" ref="F28" si="2">AVERAGE(F18:F27)</f>
        <v>11.419619000000001</v>
      </c>
      <c r="G28" s="18">
        <f>AVERAGE(G18:G27)</f>
        <v>11.475793599999999</v>
      </c>
      <c r="H28" s="18">
        <f>AVERAGE(H18:H27)</f>
        <v>34.461123999999998</v>
      </c>
      <c r="I28" s="18">
        <f>AVERAGE(I18:I27)</f>
        <v>31.951960000000003</v>
      </c>
      <c r="J28" s="12"/>
      <c r="K28" s="14"/>
    </row>
    <row r="29" spans="1:12" s="1" customFormat="1" ht="15" thickBot="1" x14ac:dyDescent="0.25">
      <c r="A29" s="53" t="s">
        <v>24</v>
      </c>
      <c r="B29" s="54"/>
      <c r="C29" s="54"/>
      <c r="D29" s="19"/>
      <c r="E29" s="19"/>
      <c r="F29" s="19">
        <f t="shared" ref="F29" si="3">_xlfn.STDEV.P(F18:F27)/SQRT(10)</f>
        <v>2.4619772987497059</v>
      </c>
      <c r="G29" s="19">
        <f>_xlfn.STDEV.P(G18:G27)/SQRT(10)</f>
        <v>1.8130713059350057</v>
      </c>
      <c r="H29" s="19">
        <f>_xlfn.STDEV.P(H18:H27)/SQRT(10)</f>
        <v>5.5626222839195547</v>
      </c>
      <c r="I29" s="19">
        <f>_xlfn.STDEV.P(I18:I27)/SQRT(10)</f>
        <v>4.727615233459673</v>
      </c>
      <c r="J29" s="16"/>
      <c r="K29" s="25"/>
    </row>
    <row r="30" spans="1:12" s="1" customFormat="1" ht="15" thickBot="1" x14ac:dyDescent="0.25">
      <c r="C30" s="17"/>
      <c r="D30" s="17"/>
    </row>
    <row r="31" spans="1:12" x14ac:dyDescent="0.2">
      <c r="A31" s="7">
        <v>7193</v>
      </c>
      <c r="B31" s="8" t="s">
        <v>1</v>
      </c>
      <c r="C31" s="8" t="s">
        <v>6</v>
      </c>
      <c r="D31" s="8" t="s">
        <v>54</v>
      </c>
      <c r="E31" s="8" t="s">
        <v>0</v>
      </c>
      <c r="F31" s="9">
        <v>18.5185</v>
      </c>
      <c r="G31" s="9">
        <v>16.4498</v>
      </c>
      <c r="H31" s="8">
        <v>31.030999999999999</v>
      </c>
      <c r="I31" s="8">
        <v>28.027999999999999</v>
      </c>
      <c r="J31" s="8" t="s">
        <v>16</v>
      </c>
      <c r="K31" s="10" t="s">
        <v>21</v>
      </c>
    </row>
    <row r="32" spans="1:12" x14ac:dyDescent="0.2">
      <c r="A32" s="11">
        <v>7194</v>
      </c>
      <c r="B32" s="12" t="s">
        <v>1</v>
      </c>
      <c r="C32" s="12" t="s">
        <v>6</v>
      </c>
      <c r="D32" s="12" t="s">
        <v>54</v>
      </c>
      <c r="E32" s="12" t="s">
        <v>0</v>
      </c>
      <c r="F32" s="13">
        <v>8.70871</v>
      </c>
      <c r="G32" s="13">
        <v>14.648</v>
      </c>
      <c r="H32" s="12">
        <v>20.654</v>
      </c>
      <c r="I32" s="12">
        <v>22.7227</v>
      </c>
      <c r="J32" s="12" t="s">
        <v>16</v>
      </c>
      <c r="K32" s="14" t="s">
        <v>21</v>
      </c>
      <c r="L32" s="20"/>
    </row>
    <row r="33" spans="1:11" x14ac:dyDescent="0.2">
      <c r="A33" s="11">
        <v>7294</v>
      </c>
      <c r="B33" s="12" t="s">
        <v>1</v>
      </c>
      <c r="C33" s="12" t="s">
        <v>6</v>
      </c>
      <c r="D33" s="12" t="s">
        <v>54</v>
      </c>
      <c r="E33" s="12" t="s">
        <v>0</v>
      </c>
      <c r="F33" s="13">
        <v>2.7027000000000001</v>
      </c>
      <c r="G33" s="13">
        <v>11.2446</v>
      </c>
      <c r="H33" s="12">
        <v>3.6036100000000002</v>
      </c>
      <c r="I33" s="12">
        <v>10.1768</v>
      </c>
      <c r="J33" s="12" t="s">
        <v>16</v>
      </c>
      <c r="K33" s="14" t="s">
        <v>21</v>
      </c>
    </row>
    <row r="34" spans="1:11" x14ac:dyDescent="0.2">
      <c r="A34" s="11">
        <v>7295</v>
      </c>
      <c r="B34" s="12" t="s">
        <v>1</v>
      </c>
      <c r="C34" s="12" t="s">
        <v>6</v>
      </c>
      <c r="D34" s="12" t="s">
        <v>54</v>
      </c>
      <c r="E34" s="12" t="s">
        <v>0</v>
      </c>
      <c r="F34" s="13">
        <v>6.9069099999999999</v>
      </c>
      <c r="G34" s="13">
        <v>18.285</v>
      </c>
      <c r="H34" s="12">
        <v>41.841799999999999</v>
      </c>
      <c r="I34" s="12">
        <v>29.429400000000001</v>
      </c>
      <c r="J34" s="12" t="s">
        <v>16</v>
      </c>
      <c r="K34" s="14" t="s">
        <v>21</v>
      </c>
    </row>
    <row r="35" spans="1:11" x14ac:dyDescent="0.2">
      <c r="A35" s="11">
        <v>7296</v>
      </c>
      <c r="B35" s="12" t="s">
        <v>1</v>
      </c>
      <c r="C35" s="12" t="s">
        <v>6</v>
      </c>
      <c r="D35" s="12" t="s">
        <v>54</v>
      </c>
      <c r="E35" s="12" t="s">
        <v>0</v>
      </c>
      <c r="F35" s="13">
        <v>5.8725399999999999</v>
      </c>
      <c r="G35" s="13">
        <v>32.499200000000002</v>
      </c>
      <c r="H35" s="12">
        <v>31.1645</v>
      </c>
      <c r="I35" s="12">
        <v>32.298999999999999</v>
      </c>
      <c r="J35" s="12" t="s">
        <v>16</v>
      </c>
      <c r="K35" s="14" t="s">
        <v>21</v>
      </c>
    </row>
    <row r="36" spans="1:11" x14ac:dyDescent="0.2">
      <c r="A36" s="11">
        <v>7301</v>
      </c>
      <c r="B36" s="12" t="s">
        <v>1</v>
      </c>
      <c r="C36" s="12" t="s">
        <v>6</v>
      </c>
      <c r="D36" s="12" t="s">
        <v>54</v>
      </c>
      <c r="E36" s="12" t="s">
        <v>0</v>
      </c>
      <c r="F36" s="13">
        <v>6.1728399999999999</v>
      </c>
      <c r="G36" s="13">
        <v>28.228200000000001</v>
      </c>
      <c r="H36" s="12">
        <v>28.027999999999999</v>
      </c>
      <c r="I36" s="12">
        <v>22.989699999999999</v>
      </c>
      <c r="J36" s="12" t="s">
        <v>16</v>
      </c>
      <c r="K36" s="14" t="s">
        <v>21</v>
      </c>
    </row>
    <row r="37" spans="1:11" x14ac:dyDescent="0.2">
      <c r="A37" s="11">
        <v>7302</v>
      </c>
      <c r="B37" s="12" t="s">
        <v>1</v>
      </c>
      <c r="C37" s="12" t="s">
        <v>6</v>
      </c>
      <c r="D37" s="12" t="s">
        <v>54</v>
      </c>
      <c r="E37" s="12" t="s">
        <v>0</v>
      </c>
      <c r="F37" s="13">
        <v>12.045400000000001</v>
      </c>
      <c r="G37" s="13">
        <v>10.243600000000001</v>
      </c>
      <c r="H37" s="12">
        <v>40.1068</v>
      </c>
      <c r="I37" s="12">
        <v>92.626000000000005</v>
      </c>
      <c r="J37" s="12" t="s">
        <v>16</v>
      </c>
      <c r="K37" s="14" t="s">
        <v>21</v>
      </c>
    </row>
    <row r="38" spans="1:11" x14ac:dyDescent="0.2">
      <c r="A38" s="11">
        <v>7370</v>
      </c>
      <c r="B38" s="12" t="s">
        <v>1</v>
      </c>
      <c r="C38" s="12" t="s">
        <v>6</v>
      </c>
      <c r="D38" s="12" t="s">
        <v>54</v>
      </c>
      <c r="E38" s="12" t="s">
        <v>0</v>
      </c>
      <c r="F38" s="13">
        <v>6.5065</v>
      </c>
      <c r="G38" s="13">
        <v>22.021999999999998</v>
      </c>
      <c r="H38" s="12">
        <v>8.8088099999999994</v>
      </c>
      <c r="I38" s="12">
        <v>9.1091099999999994</v>
      </c>
      <c r="J38" s="12" t="s">
        <v>16</v>
      </c>
      <c r="K38" s="14" t="s">
        <v>21</v>
      </c>
    </row>
    <row r="39" spans="1:11" x14ac:dyDescent="0.2">
      <c r="A39" s="11">
        <v>7394</v>
      </c>
      <c r="B39" s="12" t="s">
        <v>1</v>
      </c>
      <c r="C39" s="12" t="s">
        <v>6</v>
      </c>
      <c r="D39" s="12" t="s">
        <v>54</v>
      </c>
      <c r="E39" s="12" t="s">
        <v>0</v>
      </c>
      <c r="F39" s="13">
        <v>10.8775</v>
      </c>
      <c r="G39" s="13">
        <v>17.283999999999999</v>
      </c>
      <c r="H39" s="12">
        <v>36.8035</v>
      </c>
      <c r="I39" s="12">
        <v>47.046999999999997</v>
      </c>
      <c r="J39" s="12" t="s">
        <v>16</v>
      </c>
      <c r="K39" s="14" t="s">
        <v>21</v>
      </c>
    </row>
    <row r="40" spans="1:11" x14ac:dyDescent="0.2">
      <c r="A40" s="11">
        <v>7486</v>
      </c>
      <c r="B40" s="12" t="s">
        <v>1</v>
      </c>
      <c r="C40" s="12" t="s">
        <v>6</v>
      </c>
      <c r="D40" s="12" t="s">
        <v>54</v>
      </c>
      <c r="E40" s="12" t="s">
        <v>0</v>
      </c>
      <c r="F40" s="13">
        <v>1.0009999999999999</v>
      </c>
      <c r="G40" s="13">
        <v>9.3760399999999997</v>
      </c>
      <c r="H40" s="12">
        <v>9.4427800000000008</v>
      </c>
      <c r="I40" s="12">
        <v>9.30931</v>
      </c>
      <c r="J40" s="12" t="s">
        <v>16</v>
      </c>
      <c r="K40" s="14" t="s">
        <v>21</v>
      </c>
    </row>
    <row r="41" spans="1:11" x14ac:dyDescent="0.2">
      <c r="A41" s="11">
        <v>7559</v>
      </c>
      <c r="B41" s="12" t="s">
        <v>1</v>
      </c>
      <c r="C41" s="12" t="s">
        <v>6</v>
      </c>
      <c r="D41" s="12" t="s">
        <v>54</v>
      </c>
      <c r="E41" s="12" t="s">
        <v>0</v>
      </c>
      <c r="F41" s="13">
        <v>10.644</v>
      </c>
      <c r="G41" s="13">
        <v>6.7734399999999999</v>
      </c>
      <c r="H41" s="12">
        <v>37.7044</v>
      </c>
      <c r="I41" s="12">
        <v>63.563600000000001</v>
      </c>
      <c r="J41" s="12" t="s">
        <v>16</v>
      </c>
      <c r="K41" s="14" t="s">
        <v>21</v>
      </c>
    </row>
    <row r="42" spans="1:11" x14ac:dyDescent="0.2">
      <c r="A42" s="11">
        <v>7561</v>
      </c>
      <c r="B42" s="12" t="s">
        <v>1</v>
      </c>
      <c r="C42" s="12" t="s">
        <v>6</v>
      </c>
      <c r="D42" s="12" t="s">
        <v>54</v>
      </c>
      <c r="E42" s="12" t="s">
        <v>0</v>
      </c>
      <c r="F42" s="13">
        <v>1.03437</v>
      </c>
      <c r="G42" s="13">
        <v>12.212199999999999</v>
      </c>
      <c r="H42" s="12">
        <v>5.7724399999999996</v>
      </c>
      <c r="I42" s="12">
        <v>14.3477</v>
      </c>
      <c r="J42" s="12" t="s">
        <v>16</v>
      </c>
      <c r="K42" s="14" t="s">
        <v>21</v>
      </c>
    </row>
    <row r="43" spans="1:11" x14ac:dyDescent="0.2">
      <c r="A43" s="11">
        <v>7631</v>
      </c>
      <c r="B43" s="12" t="s">
        <v>1</v>
      </c>
      <c r="C43" s="12" t="s">
        <v>6</v>
      </c>
      <c r="D43" s="12" t="s">
        <v>54</v>
      </c>
      <c r="E43" s="12" t="s">
        <v>0</v>
      </c>
      <c r="F43" s="13">
        <v>14.2142</v>
      </c>
      <c r="G43" s="13">
        <v>16.349699999999999</v>
      </c>
      <c r="H43" s="12">
        <v>37.604300000000002</v>
      </c>
      <c r="I43" s="12">
        <v>56.656700000000001</v>
      </c>
      <c r="J43" s="12" t="s">
        <v>16</v>
      </c>
      <c r="K43" s="14" t="s">
        <v>21</v>
      </c>
    </row>
    <row r="44" spans="1:11" x14ac:dyDescent="0.2">
      <c r="A44" s="11">
        <v>7634</v>
      </c>
      <c r="B44" s="12" t="s">
        <v>1</v>
      </c>
      <c r="C44" s="12" t="s">
        <v>6</v>
      </c>
      <c r="D44" s="12" t="s">
        <v>54</v>
      </c>
      <c r="E44" s="12" t="s">
        <v>0</v>
      </c>
      <c r="F44" s="13">
        <v>1.76844</v>
      </c>
      <c r="G44" s="13">
        <v>5.3720400000000001</v>
      </c>
      <c r="H44" s="12">
        <v>6.4397700000000002</v>
      </c>
      <c r="I44" s="12">
        <v>2.7360699999999998</v>
      </c>
      <c r="J44" s="12" t="s">
        <v>16</v>
      </c>
      <c r="K44" s="14" t="s">
        <v>21</v>
      </c>
    </row>
    <row r="45" spans="1:11" x14ac:dyDescent="0.2">
      <c r="A45" s="11">
        <v>7636</v>
      </c>
      <c r="B45" s="12" t="s">
        <v>1</v>
      </c>
      <c r="C45" s="12" t="s">
        <v>6</v>
      </c>
      <c r="D45" s="12" t="s">
        <v>54</v>
      </c>
      <c r="E45" s="12" t="s">
        <v>0</v>
      </c>
      <c r="F45" s="13">
        <v>4.4377700000000004</v>
      </c>
      <c r="G45" s="13">
        <v>39.739699999999999</v>
      </c>
      <c r="H45" s="12">
        <v>40.940899999999999</v>
      </c>
      <c r="I45" s="12">
        <v>53.686999999999998</v>
      </c>
      <c r="J45" s="12" t="s">
        <v>16</v>
      </c>
      <c r="K45" s="14" t="s">
        <v>21</v>
      </c>
    </row>
    <row r="46" spans="1:11" x14ac:dyDescent="0.2">
      <c r="A46" s="11">
        <v>7742</v>
      </c>
      <c r="B46" s="12" t="s">
        <v>1</v>
      </c>
      <c r="C46" s="12" t="s">
        <v>6</v>
      </c>
      <c r="D46" s="12" t="s">
        <v>54</v>
      </c>
      <c r="E46" s="12" t="s">
        <v>0</v>
      </c>
      <c r="F46" s="13">
        <v>9.2425800000000002</v>
      </c>
      <c r="G46" s="13">
        <v>18.451799999999999</v>
      </c>
      <c r="H46" s="12">
        <v>60.126800000000003</v>
      </c>
      <c r="I46" s="12">
        <v>36.569899999999997</v>
      </c>
      <c r="J46" s="12" t="s">
        <v>16</v>
      </c>
      <c r="K46" s="14" t="s">
        <v>21</v>
      </c>
    </row>
    <row r="47" spans="1:11" x14ac:dyDescent="0.2">
      <c r="A47" s="11">
        <v>7747</v>
      </c>
      <c r="B47" s="12" t="s">
        <v>1</v>
      </c>
      <c r="C47" s="12" t="s">
        <v>6</v>
      </c>
      <c r="D47" s="12" t="s">
        <v>54</v>
      </c>
      <c r="E47" s="12" t="s">
        <v>0</v>
      </c>
      <c r="F47" s="13">
        <v>1.2012</v>
      </c>
      <c r="G47" s="13">
        <v>8.6086100000000005</v>
      </c>
      <c r="H47" s="12">
        <v>20.0868</v>
      </c>
      <c r="I47" s="12">
        <v>11.0777</v>
      </c>
      <c r="J47" s="12" t="s">
        <v>16</v>
      </c>
      <c r="K47" s="14" t="s">
        <v>21</v>
      </c>
    </row>
    <row r="48" spans="1:11" x14ac:dyDescent="0.2">
      <c r="A48" s="11">
        <v>7937</v>
      </c>
      <c r="B48" s="12" t="s">
        <v>1</v>
      </c>
      <c r="C48" s="12" t="s">
        <v>6</v>
      </c>
      <c r="D48" s="12" t="s">
        <v>54</v>
      </c>
      <c r="E48" s="12" t="s">
        <v>0</v>
      </c>
      <c r="F48" s="13">
        <v>4.6713399999999998</v>
      </c>
      <c r="G48" s="13">
        <v>18.351700000000001</v>
      </c>
      <c r="H48" s="12">
        <v>15.215199999999999</v>
      </c>
      <c r="I48" s="12">
        <v>25.258600000000001</v>
      </c>
      <c r="J48" s="12" t="s">
        <v>16</v>
      </c>
      <c r="K48" s="14" t="s">
        <v>21</v>
      </c>
    </row>
    <row r="49" spans="1:11" ht="15" thickBot="1" x14ac:dyDescent="0.25">
      <c r="A49" s="40" t="s">
        <v>23</v>
      </c>
      <c r="B49" s="41"/>
      <c r="C49" s="42"/>
      <c r="D49" s="21"/>
      <c r="E49" s="12"/>
      <c r="F49" s="12">
        <f t="shared" ref="F49" si="4">AVERAGE(F31:F48)</f>
        <v>7.0292500000000011</v>
      </c>
      <c r="G49" s="12">
        <f>AVERAGE(G31:G48)</f>
        <v>17.007757222222221</v>
      </c>
      <c r="H49" s="12">
        <f>AVERAGE(H31:H48)</f>
        <v>26.409745000000001</v>
      </c>
      <c r="I49" s="12">
        <f>AVERAGE(I31:I48)</f>
        <v>31.535238333333332</v>
      </c>
      <c r="J49" s="12"/>
      <c r="K49" s="14"/>
    </row>
    <row r="50" spans="1:11" ht="15" thickBot="1" x14ac:dyDescent="0.25">
      <c r="A50" s="37" t="s">
        <v>24</v>
      </c>
      <c r="B50" s="38"/>
      <c r="C50" s="39"/>
      <c r="D50" s="22"/>
      <c r="E50" s="16"/>
      <c r="F50" s="16">
        <f t="shared" ref="F50" si="5">_xlfn.STDEV.P(F31:F48)/SQRT(18)</f>
        <v>1.1271862992466062</v>
      </c>
      <c r="G50" s="16">
        <f>_xlfn.STDEV.P(G31:G48)/SQRT(18)</f>
        <v>2.0716815041168579</v>
      </c>
      <c r="H50" s="16">
        <f>_xlfn.STDEV.P(H31:H48)/SQRT(18)</f>
        <v>3.6523993119408784</v>
      </c>
      <c r="I50" s="16">
        <f>_xlfn.STDEV.P(I31:I48)/SQRT(18)</f>
        <v>5.3718144079298549</v>
      </c>
      <c r="J50" s="16"/>
      <c r="K50" s="26"/>
    </row>
    <row r="51" spans="1:11" ht="15" thickBot="1" x14ac:dyDescent="0.25"/>
    <row r="52" spans="1:11" x14ac:dyDescent="0.2">
      <c r="A52" s="7">
        <v>1</v>
      </c>
      <c r="B52" s="8" t="s">
        <v>1</v>
      </c>
      <c r="C52" s="8" t="s">
        <v>8</v>
      </c>
      <c r="D52" s="8" t="s">
        <v>55</v>
      </c>
      <c r="E52" s="8" t="s">
        <v>0</v>
      </c>
      <c r="F52" s="9">
        <v>11.3447</v>
      </c>
      <c r="G52" s="9">
        <v>10.7441</v>
      </c>
      <c r="H52" s="8">
        <v>32.399099999999997</v>
      </c>
      <c r="I52" s="8">
        <v>24.491199999999999</v>
      </c>
      <c r="J52" s="8" t="s">
        <v>16</v>
      </c>
      <c r="K52" s="10" t="s">
        <v>19</v>
      </c>
    </row>
    <row r="53" spans="1:11" x14ac:dyDescent="0.2">
      <c r="A53" s="11">
        <v>3</v>
      </c>
      <c r="B53" s="12" t="s">
        <v>1</v>
      </c>
      <c r="C53" s="12" t="s">
        <v>8</v>
      </c>
      <c r="D53" s="12" t="s">
        <v>55</v>
      </c>
      <c r="E53" s="12" t="s">
        <v>0</v>
      </c>
      <c r="F53" s="13">
        <v>1.3680300000000001</v>
      </c>
      <c r="G53" s="13">
        <v>3.2031999999999998</v>
      </c>
      <c r="H53" s="12">
        <v>10.410399999999999</v>
      </c>
      <c r="I53" s="12">
        <v>6.3396699999999999</v>
      </c>
      <c r="J53" s="12" t="s">
        <v>16</v>
      </c>
      <c r="K53" s="14" t="s">
        <v>19</v>
      </c>
    </row>
    <row r="54" spans="1:11" x14ac:dyDescent="0.2">
      <c r="A54" s="11">
        <v>4</v>
      </c>
      <c r="B54" s="12" t="s">
        <v>1</v>
      </c>
      <c r="C54" s="12" t="s">
        <v>8</v>
      </c>
      <c r="D54" s="12" t="s">
        <v>55</v>
      </c>
      <c r="E54" s="12" t="s">
        <v>0</v>
      </c>
      <c r="F54" s="13">
        <v>17.384</v>
      </c>
      <c r="G54" s="13">
        <v>15.915900000000001</v>
      </c>
      <c r="H54" s="12">
        <v>54.621299999999998</v>
      </c>
      <c r="I54" s="12">
        <v>65.732399999999998</v>
      </c>
      <c r="J54" s="12" t="s">
        <v>16</v>
      </c>
      <c r="K54" s="14" t="s">
        <v>19</v>
      </c>
    </row>
    <row r="55" spans="1:11" x14ac:dyDescent="0.2">
      <c r="A55" s="11">
        <v>5</v>
      </c>
      <c r="B55" s="12" t="s">
        <v>1</v>
      </c>
      <c r="C55" s="12" t="s">
        <v>8</v>
      </c>
      <c r="D55" s="12" t="s">
        <v>55</v>
      </c>
      <c r="E55" s="12" t="s">
        <v>0</v>
      </c>
      <c r="F55" s="13">
        <v>11.745100000000001</v>
      </c>
      <c r="G55" s="13">
        <v>15.2486</v>
      </c>
      <c r="H55" s="12">
        <v>47.981299999999997</v>
      </c>
      <c r="I55" s="12">
        <v>36.469799999999999</v>
      </c>
      <c r="J55" s="12" t="s">
        <v>16</v>
      </c>
      <c r="K55" s="14" t="s">
        <v>19</v>
      </c>
    </row>
    <row r="56" spans="1:11" x14ac:dyDescent="0.2">
      <c r="A56" s="11">
        <v>6</v>
      </c>
      <c r="B56" s="12" t="s">
        <v>1</v>
      </c>
      <c r="C56" s="12" t="s">
        <v>8</v>
      </c>
      <c r="D56" s="12" t="s">
        <v>55</v>
      </c>
      <c r="E56" s="12" t="s">
        <v>0</v>
      </c>
      <c r="F56" s="13">
        <v>6.1728399999999999</v>
      </c>
      <c r="G56" s="13">
        <v>11.7784</v>
      </c>
      <c r="H56" s="12">
        <v>16.349699999999999</v>
      </c>
      <c r="I56" s="12">
        <v>15.7491</v>
      </c>
      <c r="J56" s="12" t="s">
        <v>16</v>
      </c>
      <c r="K56" s="14" t="s">
        <v>19</v>
      </c>
    </row>
    <row r="57" spans="1:11" x14ac:dyDescent="0.2">
      <c r="A57" s="11">
        <v>17</v>
      </c>
      <c r="B57" s="12" t="s">
        <v>1</v>
      </c>
      <c r="C57" s="12" t="s">
        <v>8</v>
      </c>
      <c r="D57" s="12" t="s">
        <v>55</v>
      </c>
      <c r="E57" s="12" t="s">
        <v>0</v>
      </c>
      <c r="F57" s="13">
        <v>21.087800000000001</v>
      </c>
      <c r="G57" s="13">
        <v>17.584299999999999</v>
      </c>
      <c r="H57" s="12">
        <v>31.030999999999999</v>
      </c>
      <c r="I57" s="12">
        <v>26.860199999999999</v>
      </c>
      <c r="J57" s="12" t="s">
        <v>16</v>
      </c>
      <c r="K57" s="14" t="s">
        <v>19</v>
      </c>
    </row>
    <row r="58" spans="1:11" x14ac:dyDescent="0.2">
      <c r="A58" s="11">
        <v>21</v>
      </c>
      <c r="B58" s="12" t="s">
        <v>1</v>
      </c>
      <c r="C58" s="12" t="s">
        <v>8</v>
      </c>
      <c r="D58" s="12" t="s">
        <v>55</v>
      </c>
      <c r="E58" s="12" t="s">
        <v>0</v>
      </c>
      <c r="F58" s="13">
        <v>14.0474</v>
      </c>
      <c r="G58" s="13">
        <v>11.2446</v>
      </c>
      <c r="H58" s="12">
        <v>33.700400000000002</v>
      </c>
      <c r="I58" s="12">
        <v>24.958300000000001</v>
      </c>
      <c r="J58" s="12" t="s">
        <v>16</v>
      </c>
      <c r="K58" s="14" t="s">
        <v>19</v>
      </c>
    </row>
    <row r="59" spans="1:11" x14ac:dyDescent="0.2">
      <c r="A59" s="11">
        <v>37</v>
      </c>
      <c r="B59" s="12" t="s">
        <v>1</v>
      </c>
      <c r="C59" s="12" t="s">
        <v>8</v>
      </c>
      <c r="D59" s="12" t="s">
        <v>55</v>
      </c>
      <c r="E59" s="12" t="s">
        <v>0</v>
      </c>
      <c r="F59" s="13">
        <v>14.881500000000001</v>
      </c>
      <c r="G59" s="13">
        <v>25.325299999999999</v>
      </c>
      <c r="H59" s="12">
        <v>41.408099999999997</v>
      </c>
      <c r="I59" s="12">
        <v>16.4831</v>
      </c>
      <c r="J59" s="12" t="s">
        <v>16</v>
      </c>
      <c r="K59" s="14" t="s">
        <v>19</v>
      </c>
    </row>
    <row r="60" spans="1:11" x14ac:dyDescent="0.2">
      <c r="A60" s="11">
        <v>40</v>
      </c>
      <c r="B60" s="12" t="s">
        <v>1</v>
      </c>
      <c r="C60" s="12" t="s">
        <v>8</v>
      </c>
      <c r="D60" s="12" t="s">
        <v>55</v>
      </c>
      <c r="E60" s="12" t="s">
        <v>0</v>
      </c>
      <c r="F60" s="13">
        <v>6.4064100000000002</v>
      </c>
      <c r="G60" s="13">
        <v>10.276899999999999</v>
      </c>
      <c r="H60" s="12">
        <v>7.6076100000000002</v>
      </c>
      <c r="I60" s="12">
        <v>15.482100000000001</v>
      </c>
      <c r="J60" s="12" t="s">
        <v>16</v>
      </c>
      <c r="K60" s="14" t="s">
        <v>19</v>
      </c>
    </row>
    <row r="61" spans="1:11" x14ac:dyDescent="0.2">
      <c r="A61" s="11">
        <v>41</v>
      </c>
      <c r="B61" s="12" t="s">
        <v>1</v>
      </c>
      <c r="C61" s="12" t="s">
        <v>8</v>
      </c>
      <c r="D61" s="12" t="s">
        <v>55</v>
      </c>
      <c r="E61" s="12" t="s">
        <v>0</v>
      </c>
      <c r="F61" s="13">
        <v>8.3416800000000002</v>
      </c>
      <c r="G61" s="13">
        <v>21.087800000000001</v>
      </c>
      <c r="H61" s="12">
        <v>23.790500000000002</v>
      </c>
      <c r="I61" s="12">
        <v>41.474800000000002</v>
      </c>
      <c r="J61" s="12" t="s">
        <v>16</v>
      </c>
      <c r="K61" s="14" t="s">
        <v>19</v>
      </c>
    </row>
    <row r="62" spans="1:11" x14ac:dyDescent="0.2">
      <c r="A62" s="11">
        <v>43</v>
      </c>
      <c r="B62" s="12" t="s">
        <v>1</v>
      </c>
      <c r="C62" s="12" t="s">
        <v>8</v>
      </c>
      <c r="D62" s="12" t="s">
        <v>55</v>
      </c>
      <c r="E62" s="12" t="s">
        <v>0</v>
      </c>
      <c r="F62" s="13">
        <v>2.8028</v>
      </c>
      <c r="G62" s="13">
        <v>6.0727399999999996</v>
      </c>
      <c r="H62" s="12">
        <v>41.674999999999997</v>
      </c>
      <c r="I62" s="12">
        <v>29.729700000000001</v>
      </c>
      <c r="J62" s="12" t="s">
        <v>16</v>
      </c>
      <c r="K62" s="14" t="s">
        <v>19</v>
      </c>
    </row>
    <row r="63" spans="1:11" x14ac:dyDescent="0.2">
      <c r="A63" s="11">
        <v>44</v>
      </c>
      <c r="B63" s="12" t="s">
        <v>1</v>
      </c>
      <c r="C63" s="12" t="s">
        <v>8</v>
      </c>
      <c r="D63" s="12" t="s">
        <v>55</v>
      </c>
      <c r="E63" s="12" t="s">
        <v>0</v>
      </c>
      <c r="F63" s="13">
        <v>12.4458</v>
      </c>
      <c r="G63" s="13">
        <v>23.790500000000002</v>
      </c>
      <c r="H63" s="12">
        <v>37.370699999999999</v>
      </c>
      <c r="I63" s="12">
        <v>45.7791</v>
      </c>
      <c r="J63" s="12" t="s">
        <v>16</v>
      </c>
      <c r="K63" s="14" t="s">
        <v>19</v>
      </c>
    </row>
    <row r="64" spans="1:11" x14ac:dyDescent="0.2">
      <c r="A64" s="11">
        <v>59</v>
      </c>
      <c r="B64" s="12" t="s">
        <v>1</v>
      </c>
      <c r="C64" s="12" t="s">
        <v>8</v>
      </c>
      <c r="D64" s="12" t="s">
        <v>55</v>
      </c>
      <c r="E64" s="12" t="s">
        <v>0</v>
      </c>
      <c r="F64" s="13">
        <v>11.2446</v>
      </c>
      <c r="G64" s="13">
        <v>23.490200000000002</v>
      </c>
      <c r="H64" s="12">
        <v>35.668999999999997</v>
      </c>
      <c r="I64" s="12">
        <v>27.894600000000001</v>
      </c>
      <c r="J64" s="12" t="s">
        <v>16</v>
      </c>
      <c r="K64" s="14" t="s">
        <v>19</v>
      </c>
    </row>
    <row r="65" spans="1:11" x14ac:dyDescent="0.2">
      <c r="A65" s="11">
        <v>61</v>
      </c>
      <c r="B65" s="12" t="s">
        <v>1</v>
      </c>
      <c r="C65" s="12" t="s">
        <v>8</v>
      </c>
      <c r="D65" s="12" t="s">
        <v>55</v>
      </c>
      <c r="E65" s="12" t="s">
        <v>0</v>
      </c>
      <c r="F65" s="13">
        <v>15.615600000000001</v>
      </c>
      <c r="G65" s="13">
        <v>24.924900000000001</v>
      </c>
      <c r="H65" s="12">
        <v>31.998699999999999</v>
      </c>
      <c r="I65" s="12">
        <v>43.31</v>
      </c>
      <c r="J65" s="12" t="s">
        <v>16</v>
      </c>
      <c r="K65" s="14" t="s">
        <v>19</v>
      </c>
    </row>
    <row r="66" spans="1:11" x14ac:dyDescent="0.2">
      <c r="A66" s="11">
        <v>64</v>
      </c>
      <c r="B66" s="12" t="s">
        <v>1</v>
      </c>
      <c r="C66" s="12" t="s">
        <v>8</v>
      </c>
      <c r="D66" s="12" t="s">
        <v>55</v>
      </c>
      <c r="E66" s="12" t="s">
        <v>0</v>
      </c>
      <c r="F66" s="13">
        <v>10.577199999999999</v>
      </c>
      <c r="G66" s="13">
        <v>10.110099999999999</v>
      </c>
      <c r="H66" s="12">
        <v>39.539499999999997</v>
      </c>
      <c r="I66" s="12">
        <v>36.269599999999997</v>
      </c>
      <c r="J66" s="12" t="s">
        <v>16</v>
      </c>
      <c r="K66" s="14" t="s">
        <v>19</v>
      </c>
    </row>
    <row r="67" spans="1:11" x14ac:dyDescent="0.2">
      <c r="A67" s="11">
        <v>77</v>
      </c>
      <c r="B67" s="12" t="s">
        <v>1</v>
      </c>
      <c r="C67" s="12" t="s">
        <v>8</v>
      </c>
      <c r="D67" s="12" t="s">
        <v>55</v>
      </c>
      <c r="E67" s="12" t="s">
        <v>0</v>
      </c>
      <c r="F67" s="13">
        <v>4.0039999999999996</v>
      </c>
      <c r="G67" s="13">
        <v>13.647</v>
      </c>
      <c r="H67" s="12">
        <v>17.016999999999999</v>
      </c>
      <c r="I67" s="12">
        <v>11.4114</v>
      </c>
      <c r="J67" s="12" t="s">
        <v>16</v>
      </c>
      <c r="K67" s="14" t="s">
        <v>19</v>
      </c>
    </row>
    <row r="68" spans="1:11" x14ac:dyDescent="0.2">
      <c r="A68" s="11">
        <v>80</v>
      </c>
      <c r="B68" s="12" t="s">
        <v>1</v>
      </c>
      <c r="C68" s="12" t="s">
        <v>8</v>
      </c>
      <c r="D68" s="12" t="s">
        <v>55</v>
      </c>
      <c r="E68" s="12" t="s">
        <v>0</v>
      </c>
      <c r="F68" s="13">
        <v>16.4498</v>
      </c>
      <c r="G68" s="13">
        <v>27.8612</v>
      </c>
      <c r="H68" s="12">
        <v>47.948</v>
      </c>
      <c r="I68" s="12">
        <v>53.720399999999998</v>
      </c>
      <c r="J68" s="12" t="s">
        <v>16</v>
      </c>
      <c r="K68" s="14" t="s">
        <v>19</v>
      </c>
    </row>
    <row r="69" spans="1:11" ht="15" thickBot="1" x14ac:dyDescent="0.25">
      <c r="A69" s="44" t="s">
        <v>23</v>
      </c>
      <c r="B69" s="45"/>
      <c r="C69" s="45"/>
      <c r="D69" s="12"/>
      <c r="E69" s="12"/>
      <c r="F69" s="12">
        <f t="shared" ref="F69" si="6">AVERAGE(F52:F68)</f>
        <v>10.936427058823529</v>
      </c>
      <c r="G69" s="12">
        <f>AVERAGE(G52:G68)</f>
        <v>16.017984705882355</v>
      </c>
      <c r="H69" s="12">
        <f>AVERAGE(H52:H68)</f>
        <v>32.383371176470582</v>
      </c>
      <c r="I69" s="12">
        <f>AVERAGE(I52:I68)</f>
        <v>30.715027647058818</v>
      </c>
      <c r="J69" s="12"/>
      <c r="K69" s="14"/>
    </row>
    <row r="70" spans="1:11" ht="15" thickBot="1" x14ac:dyDescent="0.25">
      <c r="A70" s="46" t="s">
        <v>24</v>
      </c>
      <c r="B70" s="47"/>
      <c r="C70" s="47"/>
      <c r="D70" s="16"/>
      <c r="E70" s="16"/>
      <c r="F70" s="16">
        <f t="shared" ref="F70" si="7">_xlfn.STDEV.P(F52:F68)/SQRT(17)</f>
        <v>1.2903585886983198</v>
      </c>
      <c r="G70" s="16">
        <f>_xlfn.STDEV.P(G52:G68)/SQRT(17)</f>
        <v>1.7214404222275506</v>
      </c>
      <c r="H70" s="16">
        <f>_xlfn.STDEV.P(H52:H68)/SQRT(17)</f>
        <v>3.1689128608598751</v>
      </c>
      <c r="I70" s="16">
        <f>_xlfn.STDEV.P(I52:I68)/SQRT(17)</f>
        <v>3.7397078004093571</v>
      </c>
      <c r="J70" s="16"/>
      <c r="K70" s="27"/>
    </row>
    <row r="71" spans="1:11" ht="15" thickBot="1" x14ac:dyDescent="0.25"/>
    <row r="72" spans="1:11" x14ac:dyDescent="0.2">
      <c r="A72" s="7">
        <v>11</v>
      </c>
      <c r="B72" s="8" t="s">
        <v>1</v>
      </c>
      <c r="C72" s="8" t="s">
        <v>9</v>
      </c>
      <c r="D72" s="8" t="s">
        <v>56</v>
      </c>
      <c r="E72" s="8" t="s">
        <v>0</v>
      </c>
      <c r="F72" s="9">
        <v>8.0080100000000005</v>
      </c>
      <c r="G72" s="9">
        <v>8.1081099999999999</v>
      </c>
      <c r="H72" s="8">
        <v>5.9726400000000002</v>
      </c>
      <c r="I72" s="8">
        <v>7.6076100000000002</v>
      </c>
      <c r="J72" s="8" t="s">
        <v>16</v>
      </c>
      <c r="K72" s="10" t="s">
        <v>20</v>
      </c>
    </row>
    <row r="73" spans="1:11" x14ac:dyDescent="0.2">
      <c r="A73" s="11">
        <v>15</v>
      </c>
      <c r="B73" s="12" t="s">
        <v>1</v>
      </c>
      <c r="C73" s="12" t="s">
        <v>9</v>
      </c>
      <c r="D73" s="12" t="s">
        <v>56</v>
      </c>
      <c r="E73" s="12" t="s">
        <v>0</v>
      </c>
      <c r="F73" s="13">
        <v>2.2689300000000001</v>
      </c>
      <c r="G73" s="13">
        <v>11.645</v>
      </c>
      <c r="H73" s="12">
        <v>31.998699999999999</v>
      </c>
      <c r="I73" s="12">
        <v>33.933900000000001</v>
      </c>
      <c r="J73" s="12" t="s">
        <v>16</v>
      </c>
      <c r="K73" s="14" t="s">
        <v>20</v>
      </c>
    </row>
    <row r="74" spans="1:11" x14ac:dyDescent="0.2">
      <c r="A74" s="11">
        <v>16</v>
      </c>
      <c r="B74" s="12" t="s">
        <v>1</v>
      </c>
      <c r="C74" s="12" t="s">
        <v>9</v>
      </c>
      <c r="D74" s="12" t="s">
        <v>56</v>
      </c>
      <c r="E74" s="12" t="s">
        <v>0</v>
      </c>
      <c r="F74" s="13">
        <v>4.0039999999999996</v>
      </c>
      <c r="G74" s="13">
        <v>14.748100000000001</v>
      </c>
      <c r="H74" s="12">
        <v>29.996700000000001</v>
      </c>
      <c r="I74" s="12">
        <v>23.490200000000002</v>
      </c>
      <c r="J74" s="12" t="s">
        <v>16</v>
      </c>
      <c r="K74" s="14" t="s">
        <v>20</v>
      </c>
    </row>
    <row r="75" spans="1:11" x14ac:dyDescent="0.2">
      <c r="A75" s="11">
        <v>23</v>
      </c>
      <c r="B75" s="12" t="s">
        <v>1</v>
      </c>
      <c r="C75" s="12" t="s">
        <v>9</v>
      </c>
      <c r="D75" s="12" t="s">
        <v>56</v>
      </c>
      <c r="E75" s="12" t="s">
        <v>0</v>
      </c>
      <c r="F75" s="13">
        <v>2.36904</v>
      </c>
      <c r="G75" s="13">
        <v>9.1091099999999994</v>
      </c>
      <c r="H75" s="12">
        <v>14.147500000000001</v>
      </c>
      <c r="I75" s="12">
        <v>10.577199999999999</v>
      </c>
      <c r="J75" s="12" t="s">
        <v>16</v>
      </c>
      <c r="K75" s="14" t="s">
        <v>20</v>
      </c>
    </row>
    <row r="76" spans="1:11" x14ac:dyDescent="0.2">
      <c r="A76" s="11">
        <v>24</v>
      </c>
      <c r="B76" s="12" t="s">
        <v>1</v>
      </c>
      <c r="C76" s="12" t="s">
        <v>9</v>
      </c>
      <c r="D76" s="12" t="s">
        <v>56</v>
      </c>
      <c r="E76" s="12" t="s">
        <v>0</v>
      </c>
      <c r="F76" s="13">
        <v>14.5479</v>
      </c>
      <c r="G76" s="13">
        <v>12.9796</v>
      </c>
      <c r="H76" s="12">
        <v>26.292999999999999</v>
      </c>
      <c r="I76" s="12">
        <v>35.302</v>
      </c>
      <c r="J76" s="12" t="s">
        <v>16</v>
      </c>
      <c r="K76" s="14" t="s">
        <v>20</v>
      </c>
    </row>
    <row r="77" spans="1:11" x14ac:dyDescent="0.2">
      <c r="A77" s="11">
        <v>25</v>
      </c>
      <c r="B77" s="12" t="s">
        <v>1</v>
      </c>
      <c r="C77" s="12" t="s">
        <v>9</v>
      </c>
      <c r="D77" s="12" t="s">
        <v>56</v>
      </c>
      <c r="E77" s="12" t="s">
        <v>0</v>
      </c>
      <c r="F77" s="13">
        <v>9.5428800000000003</v>
      </c>
      <c r="G77" s="13">
        <v>12.4458</v>
      </c>
      <c r="H77" s="12">
        <v>42.1755</v>
      </c>
      <c r="I77" s="12">
        <v>32.065399999999997</v>
      </c>
      <c r="J77" s="12" t="s">
        <v>16</v>
      </c>
      <c r="K77" s="14" t="s">
        <v>20</v>
      </c>
    </row>
    <row r="78" spans="1:11" x14ac:dyDescent="0.2">
      <c r="A78" s="11">
        <v>34</v>
      </c>
      <c r="B78" s="12" t="s">
        <v>1</v>
      </c>
      <c r="C78" s="12" t="s">
        <v>9</v>
      </c>
      <c r="D78" s="12" t="s">
        <v>56</v>
      </c>
      <c r="E78" s="12" t="s">
        <v>0</v>
      </c>
      <c r="F78" s="13">
        <v>0.80080099999999999</v>
      </c>
      <c r="G78" s="13">
        <v>6.3730399999999996</v>
      </c>
      <c r="H78" s="12">
        <v>28.395099999999999</v>
      </c>
      <c r="I78" s="12">
        <v>11.9453</v>
      </c>
      <c r="J78" s="12" t="s">
        <v>16</v>
      </c>
      <c r="K78" s="14" t="s">
        <v>20</v>
      </c>
    </row>
    <row r="79" spans="1:11" x14ac:dyDescent="0.2">
      <c r="A79" s="11">
        <v>36</v>
      </c>
      <c r="B79" s="12" t="s">
        <v>1</v>
      </c>
      <c r="C79" s="12" t="s">
        <v>9</v>
      </c>
      <c r="D79" s="12" t="s">
        <v>56</v>
      </c>
      <c r="E79" s="12" t="s">
        <v>0</v>
      </c>
      <c r="F79" s="13">
        <v>1.9018999999999999</v>
      </c>
      <c r="G79" s="13">
        <v>9.9766399999999997</v>
      </c>
      <c r="H79" s="12">
        <v>20.9209</v>
      </c>
      <c r="I79" s="12">
        <v>16.516500000000001</v>
      </c>
      <c r="J79" s="12" t="s">
        <v>16</v>
      </c>
      <c r="K79" s="14" t="s">
        <v>20</v>
      </c>
    </row>
    <row r="80" spans="1:11" x14ac:dyDescent="0.2">
      <c r="A80" s="11">
        <v>47</v>
      </c>
      <c r="B80" s="12" t="s">
        <v>1</v>
      </c>
      <c r="C80" s="12" t="s">
        <v>9</v>
      </c>
      <c r="D80" s="12" t="s">
        <v>56</v>
      </c>
      <c r="E80" s="12" t="s">
        <v>0</v>
      </c>
      <c r="F80" s="13">
        <v>12.1455</v>
      </c>
      <c r="G80" s="13">
        <v>25.1585</v>
      </c>
      <c r="H80" s="12">
        <v>23.490200000000002</v>
      </c>
      <c r="I80" s="12">
        <v>19.986699999999999</v>
      </c>
      <c r="J80" s="12" t="s">
        <v>16</v>
      </c>
      <c r="K80" s="14" t="s">
        <v>20</v>
      </c>
    </row>
    <row r="81" spans="1:11" x14ac:dyDescent="0.2">
      <c r="A81" s="11">
        <v>48</v>
      </c>
      <c r="B81" s="12" t="s">
        <v>1</v>
      </c>
      <c r="C81" s="12" t="s">
        <v>9</v>
      </c>
      <c r="D81" s="12" t="s">
        <v>56</v>
      </c>
      <c r="E81" s="12" t="s">
        <v>0</v>
      </c>
      <c r="F81" s="13">
        <v>8.2415699999999994</v>
      </c>
      <c r="G81" s="13">
        <v>24.190899999999999</v>
      </c>
      <c r="H81" s="12">
        <v>58.792099999999998</v>
      </c>
      <c r="I81" s="12">
        <v>41.441400000000002</v>
      </c>
      <c r="J81" s="12" t="s">
        <v>16</v>
      </c>
      <c r="K81" s="14" t="s">
        <v>20</v>
      </c>
    </row>
    <row r="82" spans="1:11" ht="15" thickBot="1" x14ac:dyDescent="0.25">
      <c r="A82" s="44" t="s">
        <v>23</v>
      </c>
      <c r="B82" s="45"/>
      <c r="C82" s="45"/>
      <c r="D82" s="12"/>
      <c r="E82" s="12"/>
      <c r="F82" s="12">
        <f t="shared" ref="F82" si="8">AVERAGE(F72:F81)</f>
        <v>6.3830530999999997</v>
      </c>
      <c r="G82" s="12">
        <f>AVERAGE(G72:G81)</f>
        <v>13.47348</v>
      </c>
      <c r="H82" s="12">
        <f>AVERAGE(H72:H81)</f>
        <v>28.218234000000002</v>
      </c>
      <c r="I82" s="12">
        <f>AVERAGE(I72:I81)</f>
        <v>23.286621000000004</v>
      </c>
      <c r="J82" s="12"/>
      <c r="K82" s="14"/>
    </row>
    <row r="83" spans="1:11" ht="15" thickBot="1" x14ac:dyDescent="0.25">
      <c r="A83" s="46" t="s">
        <v>24</v>
      </c>
      <c r="B83" s="47"/>
      <c r="C83" s="47"/>
      <c r="D83" s="16"/>
      <c r="E83" s="16"/>
      <c r="F83" s="16">
        <f t="shared" ref="F83" si="9">_xlfn.STDEV.P(F72:F81)/SQRT(10)</f>
        <v>1.4348870008586214</v>
      </c>
      <c r="G83" s="16">
        <f>_xlfn.STDEV.P(G72:G81)/SQRT(10)</f>
        <v>1.9187232256409466</v>
      </c>
      <c r="H83" s="16">
        <f>_xlfn.STDEV.P(H72:H81)/SQRT(10)</f>
        <v>4.3808864686636646</v>
      </c>
      <c r="I83" s="16">
        <f>_xlfn.STDEV.P(I72:I81)/SQRT(10)</f>
        <v>3.5456291901095476</v>
      </c>
      <c r="J83" s="16"/>
      <c r="K83" s="28"/>
    </row>
    <row r="84" spans="1:11" ht="15" thickBot="1" x14ac:dyDescent="0.25"/>
    <row r="85" spans="1:11" x14ac:dyDescent="0.2">
      <c r="A85" s="7" t="s">
        <v>10</v>
      </c>
      <c r="B85" s="8" t="s">
        <v>1</v>
      </c>
      <c r="C85" s="8" t="s">
        <v>22</v>
      </c>
      <c r="D85" s="8" t="s">
        <v>53</v>
      </c>
      <c r="E85" s="8" t="s">
        <v>0</v>
      </c>
      <c r="F85" s="9">
        <v>4.33758</v>
      </c>
      <c r="G85" s="9">
        <v>10.7439</v>
      </c>
      <c r="H85" s="8">
        <v>9.4092099999999999</v>
      </c>
      <c r="I85" s="8">
        <v>12.278700000000001</v>
      </c>
      <c r="J85" s="8" t="s">
        <v>15</v>
      </c>
      <c r="K85" s="10" t="s">
        <v>21</v>
      </c>
    </row>
    <row r="86" spans="1:11" x14ac:dyDescent="0.2">
      <c r="A86" s="11" t="s">
        <v>11</v>
      </c>
      <c r="B86" s="12" t="s">
        <v>1</v>
      </c>
      <c r="C86" s="12" t="s">
        <v>22</v>
      </c>
      <c r="D86" s="12" t="s">
        <v>53</v>
      </c>
      <c r="E86" s="12" t="s">
        <v>0</v>
      </c>
      <c r="F86" s="13">
        <v>9.7095099999999999</v>
      </c>
      <c r="G86" s="13">
        <v>11.7782</v>
      </c>
      <c r="H86" s="12">
        <v>5.5053900000000002</v>
      </c>
      <c r="I86" s="12">
        <v>1.1344399999999999</v>
      </c>
      <c r="J86" s="12" t="s">
        <v>15</v>
      </c>
      <c r="K86" s="14" t="s">
        <v>21</v>
      </c>
    </row>
    <row r="87" spans="1:11" x14ac:dyDescent="0.2">
      <c r="A87" s="11" t="s">
        <v>12</v>
      </c>
      <c r="B87" s="12" t="s">
        <v>1</v>
      </c>
      <c r="C87" s="12" t="s">
        <v>22</v>
      </c>
      <c r="D87" s="12" t="s">
        <v>53</v>
      </c>
      <c r="E87" s="12" t="s">
        <v>0</v>
      </c>
      <c r="F87" s="13">
        <v>5.4720199999999997</v>
      </c>
      <c r="G87" s="13">
        <v>1.4681</v>
      </c>
      <c r="H87" s="12">
        <v>17.150099999999998</v>
      </c>
      <c r="I87" s="12">
        <v>22.855699999999999</v>
      </c>
      <c r="J87" s="12" t="s">
        <v>15</v>
      </c>
      <c r="K87" s="14" t="s">
        <v>21</v>
      </c>
    </row>
    <row r="88" spans="1:11" x14ac:dyDescent="0.2">
      <c r="A88" s="11" t="s">
        <v>13</v>
      </c>
      <c r="B88" s="12" t="s">
        <v>1</v>
      </c>
      <c r="C88" s="12" t="s">
        <v>22</v>
      </c>
      <c r="D88" s="12" t="s">
        <v>53</v>
      </c>
      <c r="E88" s="12" t="s">
        <v>0</v>
      </c>
      <c r="F88" s="13">
        <v>5.3719299999999999</v>
      </c>
      <c r="G88" s="13">
        <v>10.643800000000001</v>
      </c>
      <c r="H88" s="12">
        <v>27.360099999999999</v>
      </c>
      <c r="I88" s="12">
        <v>15.682</v>
      </c>
      <c r="J88" s="12" t="s">
        <v>15</v>
      </c>
      <c r="K88" s="14" t="s">
        <v>21</v>
      </c>
    </row>
    <row r="89" spans="1:11" x14ac:dyDescent="0.2">
      <c r="A89" s="11" t="s">
        <v>14</v>
      </c>
      <c r="B89" s="12" t="s">
        <v>1</v>
      </c>
      <c r="C89" s="12" t="s">
        <v>22</v>
      </c>
      <c r="D89" s="12" t="s">
        <v>53</v>
      </c>
      <c r="E89" s="12" t="s">
        <v>0</v>
      </c>
      <c r="F89" s="13">
        <v>1.7350300000000001</v>
      </c>
      <c r="G89" s="13">
        <v>2.5024500000000001</v>
      </c>
      <c r="H89" s="12">
        <v>4.9047999999999998</v>
      </c>
      <c r="I89" s="12">
        <v>5.5387599999999999</v>
      </c>
      <c r="J89" s="12" t="s">
        <v>15</v>
      </c>
      <c r="K89" s="14" t="s">
        <v>21</v>
      </c>
    </row>
    <row r="90" spans="1:11" x14ac:dyDescent="0.2">
      <c r="A90" s="11">
        <v>2616</v>
      </c>
      <c r="B90" s="12" t="s">
        <v>1</v>
      </c>
      <c r="C90" s="12" t="s">
        <v>22</v>
      </c>
      <c r="D90" s="12" t="s">
        <v>53</v>
      </c>
      <c r="E90" s="12" t="s">
        <v>0</v>
      </c>
      <c r="F90" s="13">
        <v>2.5691799999999998</v>
      </c>
      <c r="G90" s="13">
        <v>4.6045100000000003</v>
      </c>
      <c r="H90" s="12">
        <v>11.377800000000001</v>
      </c>
      <c r="I90" s="12">
        <v>10.843999999999999</v>
      </c>
      <c r="J90" s="12" t="s">
        <v>15</v>
      </c>
      <c r="K90" s="14" t="s">
        <v>21</v>
      </c>
    </row>
    <row r="91" spans="1:11" x14ac:dyDescent="0.2">
      <c r="A91" s="11">
        <v>2624</v>
      </c>
      <c r="B91" s="12" t="s">
        <v>1</v>
      </c>
      <c r="C91" s="12" t="s">
        <v>22</v>
      </c>
      <c r="D91" s="12" t="s">
        <v>53</v>
      </c>
      <c r="E91" s="12" t="s">
        <v>0</v>
      </c>
      <c r="F91" s="13">
        <v>5.6054899999999996</v>
      </c>
      <c r="G91" s="13">
        <v>7.0735900000000003</v>
      </c>
      <c r="H91" s="12">
        <v>8.9087200000000006</v>
      </c>
      <c r="I91" s="12">
        <v>16.9833</v>
      </c>
      <c r="J91" s="12" t="s">
        <v>15</v>
      </c>
      <c r="K91" s="14" t="s">
        <v>21</v>
      </c>
    </row>
    <row r="92" spans="1:11" x14ac:dyDescent="0.2">
      <c r="A92" s="11">
        <v>4691</v>
      </c>
      <c r="B92" s="12" t="s">
        <v>1</v>
      </c>
      <c r="C92" s="12" t="s">
        <v>22</v>
      </c>
      <c r="D92" s="12" t="s">
        <v>53</v>
      </c>
      <c r="E92" s="12" t="s">
        <v>0</v>
      </c>
      <c r="F92" s="13">
        <v>2.2355200000000002</v>
      </c>
      <c r="G92" s="13">
        <v>1.1344399999999999</v>
      </c>
      <c r="H92" s="12">
        <v>11.0441</v>
      </c>
      <c r="I92" s="12">
        <v>7.6741799999999998</v>
      </c>
      <c r="J92" s="12" t="s">
        <v>15</v>
      </c>
      <c r="K92" s="14" t="s">
        <v>21</v>
      </c>
    </row>
    <row r="93" spans="1:11" x14ac:dyDescent="0.2">
      <c r="A93" s="11">
        <v>5173</v>
      </c>
      <c r="B93" s="12" t="s">
        <v>1</v>
      </c>
      <c r="C93" s="12" t="s">
        <v>22</v>
      </c>
      <c r="D93" s="12" t="s">
        <v>53</v>
      </c>
      <c r="E93" s="12" t="s">
        <v>0</v>
      </c>
      <c r="F93" s="13">
        <v>0.83414999999999995</v>
      </c>
      <c r="G93" s="13">
        <v>3.9038200000000001</v>
      </c>
      <c r="H93" s="12">
        <v>15.014699999999999</v>
      </c>
      <c r="I93" s="12">
        <v>20.386600000000001</v>
      </c>
      <c r="J93" s="12" t="s">
        <v>15</v>
      </c>
      <c r="K93" s="14" t="s">
        <v>21</v>
      </c>
    </row>
    <row r="94" spans="1:11" x14ac:dyDescent="0.2">
      <c r="A94" s="11">
        <v>5174</v>
      </c>
      <c r="B94" s="12" t="s">
        <v>1</v>
      </c>
      <c r="C94" s="12" t="s">
        <v>22</v>
      </c>
      <c r="D94" s="12" t="s">
        <v>53</v>
      </c>
      <c r="E94" s="12" t="s">
        <v>0</v>
      </c>
      <c r="F94" s="13">
        <v>3.8370899999999999</v>
      </c>
      <c r="G94" s="13">
        <v>12.1119</v>
      </c>
      <c r="H94" s="12">
        <v>3.4367000000000001</v>
      </c>
      <c r="I94" s="12">
        <v>0.133464</v>
      </c>
      <c r="J94" s="12" t="s">
        <v>15</v>
      </c>
      <c r="K94" s="14" t="s">
        <v>21</v>
      </c>
    </row>
    <row r="95" spans="1:11" x14ac:dyDescent="0.2">
      <c r="A95" s="11">
        <v>5175</v>
      </c>
      <c r="B95" s="12" t="s">
        <v>1</v>
      </c>
      <c r="C95" s="12" t="s">
        <v>22</v>
      </c>
      <c r="D95" s="12" t="s">
        <v>53</v>
      </c>
      <c r="E95" s="12" t="s">
        <v>0</v>
      </c>
      <c r="F95" s="13">
        <v>2.93621</v>
      </c>
      <c r="G95" s="13">
        <v>16.149100000000001</v>
      </c>
      <c r="H95" s="12">
        <v>8.4749599999999994</v>
      </c>
      <c r="I95" s="12">
        <v>6.6064699999999998</v>
      </c>
      <c r="J95" s="12" t="s">
        <v>15</v>
      </c>
      <c r="K95" s="14" t="s">
        <v>21</v>
      </c>
    </row>
    <row r="96" spans="1:11" x14ac:dyDescent="0.2">
      <c r="A96" s="11">
        <v>5176</v>
      </c>
      <c r="B96" s="12" t="s">
        <v>1</v>
      </c>
      <c r="C96" s="12" t="s">
        <v>22</v>
      </c>
      <c r="D96" s="12" t="s">
        <v>53</v>
      </c>
      <c r="E96" s="12" t="s">
        <v>0</v>
      </c>
      <c r="F96" s="13">
        <v>6.5731000000000002</v>
      </c>
      <c r="G96" s="13">
        <v>5.8056799999999997</v>
      </c>
      <c r="H96" s="12">
        <v>5.73895</v>
      </c>
      <c r="I96" s="12">
        <v>8.6084300000000002</v>
      </c>
      <c r="J96" s="12" t="s">
        <v>15</v>
      </c>
      <c r="K96" s="14" t="s">
        <v>21</v>
      </c>
    </row>
    <row r="97" spans="1:11" ht="15" thickBot="1" x14ac:dyDescent="0.25">
      <c r="A97" s="44" t="s">
        <v>23</v>
      </c>
      <c r="B97" s="45"/>
      <c r="C97" s="45"/>
      <c r="D97" s="12"/>
      <c r="E97" s="12"/>
      <c r="F97" s="12">
        <f t="shared" ref="F97" si="10">AVERAGE(F85:F96)</f>
        <v>4.2680674999999999</v>
      </c>
      <c r="G97" s="12">
        <f>AVERAGE(G85:G96)</f>
        <v>7.3266241666666678</v>
      </c>
      <c r="H97" s="12">
        <f>AVERAGE(H85:H96)</f>
        <v>10.693794166666668</v>
      </c>
      <c r="I97" s="12">
        <f>AVERAGE(I85:I96)</f>
        <v>10.727170333333333</v>
      </c>
      <c r="J97" s="12"/>
      <c r="K97" s="14"/>
    </row>
    <row r="98" spans="1:11" ht="15" thickBot="1" x14ac:dyDescent="0.25">
      <c r="A98" s="46" t="s">
        <v>24</v>
      </c>
      <c r="B98" s="47"/>
      <c r="C98" s="47"/>
      <c r="D98" s="16"/>
      <c r="E98" s="16"/>
      <c r="F98" s="16">
        <f t="shared" ref="F98" si="11">_xlfn.STDEV.P(F85:F96)/SQRT(12)</f>
        <v>0.6799159401455912</v>
      </c>
      <c r="G98" s="16">
        <f>_xlfn.STDEV.P(G85:G96)/SQRT(12)</f>
        <v>1.3454496345813476</v>
      </c>
      <c r="H98" s="16">
        <f>_xlfn.STDEV.P(H85:H96)/SQRT(12)</f>
        <v>1.8373406952113702</v>
      </c>
      <c r="I98" s="16">
        <f>_xlfn.STDEV.P(I85:I96)/SQRT(12)</f>
        <v>1.9868891007233287</v>
      </c>
      <c r="J98" s="16"/>
      <c r="K98" s="29"/>
    </row>
    <row r="99" spans="1:11" ht="15" thickBot="1" x14ac:dyDescent="0.25"/>
    <row r="100" spans="1:11" x14ac:dyDescent="0.2">
      <c r="A100" s="7">
        <v>3024</v>
      </c>
      <c r="B100" s="8" t="s">
        <v>26</v>
      </c>
      <c r="C100" s="8" t="s">
        <v>30</v>
      </c>
      <c r="D100" s="8" t="s">
        <v>43</v>
      </c>
      <c r="E100" s="8" t="s">
        <v>0</v>
      </c>
      <c r="F100" s="8">
        <v>5.2</v>
      </c>
      <c r="G100" s="8">
        <v>5.3</v>
      </c>
      <c r="H100" s="8">
        <v>3.61</v>
      </c>
      <c r="I100" s="8">
        <v>9.86</v>
      </c>
      <c r="J100" s="8" t="s">
        <v>31</v>
      </c>
      <c r="K100" s="10" t="s">
        <v>32</v>
      </c>
    </row>
    <row r="101" spans="1:11" x14ac:dyDescent="0.2">
      <c r="A101" s="11">
        <v>3025</v>
      </c>
      <c r="B101" s="12" t="s">
        <v>26</v>
      </c>
      <c r="C101" s="12" t="s">
        <v>30</v>
      </c>
      <c r="D101" s="12" t="s">
        <v>43</v>
      </c>
      <c r="E101" s="12" t="s">
        <v>0</v>
      </c>
      <c r="F101" s="12">
        <v>4.99</v>
      </c>
      <c r="G101" s="12">
        <v>4.62</v>
      </c>
      <c r="H101" s="12">
        <v>11.96</v>
      </c>
      <c r="I101" s="12">
        <v>9.1</v>
      </c>
      <c r="J101" s="12" t="s">
        <v>31</v>
      </c>
      <c r="K101" s="14" t="s">
        <v>32</v>
      </c>
    </row>
    <row r="102" spans="1:11" x14ac:dyDescent="0.2">
      <c r="A102" s="11">
        <v>3026</v>
      </c>
      <c r="B102" s="12" t="s">
        <v>26</v>
      </c>
      <c r="C102" s="12" t="s">
        <v>30</v>
      </c>
      <c r="D102" s="12" t="s">
        <v>43</v>
      </c>
      <c r="E102" s="12" t="s">
        <v>0</v>
      </c>
      <c r="F102" s="12">
        <v>8.86</v>
      </c>
      <c r="G102" s="12">
        <v>13.9</v>
      </c>
      <c r="H102" s="12">
        <v>20.59</v>
      </c>
      <c r="I102" s="12">
        <v>23.96</v>
      </c>
      <c r="J102" s="12" t="s">
        <v>31</v>
      </c>
      <c r="K102" s="14" t="s">
        <v>32</v>
      </c>
    </row>
    <row r="103" spans="1:11" x14ac:dyDescent="0.2">
      <c r="A103" s="11">
        <v>3029</v>
      </c>
      <c r="B103" s="12" t="s">
        <v>26</v>
      </c>
      <c r="C103" s="12" t="s">
        <v>30</v>
      </c>
      <c r="D103" s="12" t="s">
        <v>43</v>
      </c>
      <c r="E103" s="12" t="s">
        <v>0</v>
      </c>
      <c r="F103" s="12">
        <v>5.96</v>
      </c>
      <c r="G103" s="12">
        <v>28.44</v>
      </c>
      <c r="H103" s="12">
        <v>10.62</v>
      </c>
      <c r="I103" s="12">
        <v>15.39</v>
      </c>
      <c r="J103" s="12" t="s">
        <v>31</v>
      </c>
      <c r="K103" s="14" t="s">
        <v>32</v>
      </c>
    </row>
    <row r="104" spans="1:11" x14ac:dyDescent="0.2">
      <c r="A104" s="11">
        <v>3039</v>
      </c>
      <c r="B104" s="12" t="s">
        <v>26</v>
      </c>
      <c r="C104" s="12" t="s">
        <v>30</v>
      </c>
      <c r="D104" s="12" t="s">
        <v>43</v>
      </c>
      <c r="E104" s="12" t="s">
        <v>0</v>
      </c>
      <c r="F104" s="12">
        <v>4.08</v>
      </c>
      <c r="G104" s="12">
        <v>5.41</v>
      </c>
      <c r="H104" s="12">
        <v>20.7</v>
      </c>
      <c r="I104" s="12">
        <v>21.35</v>
      </c>
      <c r="J104" s="12" t="s">
        <v>31</v>
      </c>
      <c r="K104" s="14" t="s">
        <v>32</v>
      </c>
    </row>
    <row r="105" spans="1:11" x14ac:dyDescent="0.2">
      <c r="A105" s="11">
        <v>3041</v>
      </c>
      <c r="B105" s="12" t="s">
        <v>26</v>
      </c>
      <c r="C105" s="12" t="s">
        <v>30</v>
      </c>
      <c r="D105" s="12" t="s">
        <v>43</v>
      </c>
      <c r="E105" s="12" t="s">
        <v>0</v>
      </c>
      <c r="F105" s="12">
        <v>4.5199999999999996</v>
      </c>
      <c r="G105" s="12">
        <v>17.87</v>
      </c>
      <c r="H105" s="12">
        <v>19.440000000000001</v>
      </c>
      <c r="I105" s="12">
        <v>29.07</v>
      </c>
      <c r="J105" s="12" t="s">
        <v>31</v>
      </c>
      <c r="K105" s="14" t="s">
        <v>32</v>
      </c>
    </row>
    <row r="106" spans="1:11" x14ac:dyDescent="0.2">
      <c r="A106" s="11">
        <v>3042</v>
      </c>
      <c r="B106" s="12" t="s">
        <v>26</v>
      </c>
      <c r="C106" s="12" t="s">
        <v>30</v>
      </c>
      <c r="D106" s="12" t="s">
        <v>43</v>
      </c>
      <c r="E106" s="12" t="s">
        <v>0</v>
      </c>
      <c r="F106" s="12">
        <v>11.19</v>
      </c>
      <c r="G106" s="12">
        <v>13.54</v>
      </c>
      <c r="H106" s="12">
        <v>21.03</v>
      </c>
      <c r="I106" s="12">
        <v>13.9</v>
      </c>
      <c r="J106" s="12" t="s">
        <v>31</v>
      </c>
      <c r="K106" s="14" t="s">
        <v>32</v>
      </c>
    </row>
    <row r="107" spans="1:11" x14ac:dyDescent="0.2">
      <c r="A107" s="11">
        <v>3043</v>
      </c>
      <c r="B107" s="12" t="s">
        <v>26</v>
      </c>
      <c r="C107" s="12" t="s">
        <v>30</v>
      </c>
      <c r="D107" s="12" t="s">
        <v>43</v>
      </c>
      <c r="E107" s="12" t="s">
        <v>0</v>
      </c>
      <c r="F107" s="12">
        <v>8.3000000000000007</v>
      </c>
      <c r="G107" s="12">
        <v>7.49</v>
      </c>
      <c r="H107" s="12">
        <v>8.2100000000000009</v>
      </c>
      <c r="I107" s="12">
        <v>11.31</v>
      </c>
      <c r="J107" s="12" t="s">
        <v>31</v>
      </c>
      <c r="K107" s="14" t="s">
        <v>32</v>
      </c>
    </row>
    <row r="108" spans="1:11" x14ac:dyDescent="0.2">
      <c r="A108" s="11">
        <v>3236</v>
      </c>
      <c r="B108" s="12" t="s">
        <v>26</v>
      </c>
      <c r="C108" s="12" t="s">
        <v>30</v>
      </c>
      <c r="D108" s="12" t="s">
        <v>43</v>
      </c>
      <c r="E108" s="12" t="s">
        <v>0</v>
      </c>
      <c r="F108" s="12">
        <v>3.52</v>
      </c>
      <c r="G108" s="12">
        <v>2.84</v>
      </c>
      <c r="H108" s="12">
        <v>15.34</v>
      </c>
      <c r="I108" s="12">
        <v>11.58</v>
      </c>
      <c r="J108" s="12" t="s">
        <v>31</v>
      </c>
      <c r="K108" s="14" t="s">
        <v>32</v>
      </c>
    </row>
    <row r="109" spans="1:11" x14ac:dyDescent="0.2">
      <c r="A109" s="11">
        <v>3237</v>
      </c>
      <c r="B109" s="12" t="s">
        <v>26</v>
      </c>
      <c r="C109" s="12" t="s">
        <v>30</v>
      </c>
      <c r="D109" s="12" t="s">
        <v>43</v>
      </c>
      <c r="E109" s="12" t="s">
        <v>0</v>
      </c>
      <c r="F109" s="12">
        <v>5.67</v>
      </c>
      <c r="G109" s="12">
        <v>10.54</v>
      </c>
      <c r="H109" s="12">
        <v>13.31</v>
      </c>
      <c r="I109" s="12">
        <v>14.54</v>
      </c>
      <c r="J109" s="12" t="s">
        <v>31</v>
      </c>
      <c r="K109" s="14" t="s">
        <v>32</v>
      </c>
    </row>
    <row r="110" spans="1:11" x14ac:dyDescent="0.2">
      <c r="A110" s="11">
        <v>3256</v>
      </c>
      <c r="B110" s="12" t="s">
        <v>26</v>
      </c>
      <c r="C110" s="12" t="s">
        <v>30</v>
      </c>
      <c r="D110" s="12" t="s">
        <v>43</v>
      </c>
      <c r="E110" s="12" t="s">
        <v>0</v>
      </c>
      <c r="F110" s="12">
        <v>10.64</v>
      </c>
      <c r="G110" s="12">
        <v>12.39</v>
      </c>
      <c r="H110" s="12">
        <v>38.69</v>
      </c>
      <c r="I110" s="12">
        <v>27.36</v>
      </c>
      <c r="J110" s="12" t="s">
        <v>31</v>
      </c>
      <c r="K110" s="14" t="s">
        <v>32</v>
      </c>
    </row>
    <row r="111" spans="1:11" x14ac:dyDescent="0.2">
      <c r="A111" s="11">
        <v>3279</v>
      </c>
      <c r="B111" s="12" t="s">
        <v>26</v>
      </c>
      <c r="C111" s="12" t="s">
        <v>30</v>
      </c>
      <c r="D111" s="12" t="s">
        <v>43</v>
      </c>
      <c r="E111" s="12" t="s">
        <v>0</v>
      </c>
      <c r="F111" s="12">
        <v>5.46</v>
      </c>
      <c r="G111" s="12">
        <v>7.83</v>
      </c>
      <c r="H111" s="12">
        <v>6.11</v>
      </c>
      <c r="I111" s="12">
        <v>6.53</v>
      </c>
      <c r="J111" s="12" t="s">
        <v>31</v>
      </c>
      <c r="K111" s="14" t="s">
        <v>32</v>
      </c>
    </row>
    <row r="112" spans="1:11" x14ac:dyDescent="0.2">
      <c r="A112" s="11">
        <v>3287</v>
      </c>
      <c r="B112" s="12" t="s">
        <v>26</v>
      </c>
      <c r="C112" s="12" t="s">
        <v>30</v>
      </c>
      <c r="D112" s="12" t="s">
        <v>43</v>
      </c>
      <c r="E112" s="12" t="s">
        <v>0</v>
      </c>
      <c r="F112" s="12">
        <v>22.86</v>
      </c>
      <c r="G112" s="12">
        <v>19.670000000000002</v>
      </c>
      <c r="H112" s="12">
        <v>20.65</v>
      </c>
      <c r="I112" s="12">
        <v>13.8</v>
      </c>
      <c r="J112" s="12" t="s">
        <v>31</v>
      </c>
      <c r="K112" s="14" t="s">
        <v>32</v>
      </c>
    </row>
    <row r="113" spans="1:11" x14ac:dyDescent="0.2">
      <c r="A113" s="11">
        <v>3005</v>
      </c>
      <c r="B113" s="12" t="s">
        <v>1</v>
      </c>
      <c r="C113" s="12" t="s">
        <v>30</v>
      </c>
      <c r="D113" s="12" t="s">
        <v>43</v>
      </c>
      <c r="E113" s="12" t="s">
        <v>0</v>
      </c>
      <c r="F113" s="12">
        <v>7.25</v>
      </c>
      <c r="G113" s="12">
        <v>12.44</v>
      </c>
      <c r="H113" s="12">
        <v>25.9</v>
      </c>
      <c r="I113" s="12">
        <v>23.01</v>
      </c>
      <c r="J113" s="12" t="s">
        <v>31</v>
      </c>
      <c r="K113" s="14" t="s">
        <v>32</v>
      </c>
    </row>
    <row r="114" spans="1:11" x14ac:dyDescent="0.2">
      <c r="A114" s="11">
        <v>3006</v>
      </c>
      <c r="B114" s="12" t="s">
        <v>1</v>
      </c>
      <c r="C114" s="12" t="s">
        <v>30</v>
      </c>
      <c r="D114" s="12" t="s">
        <v>43</v>
      </c>
      <c r="E114" s="12" t="s">
        <v>0</v>
      </c>
      <c r="F114" s="12">
        <v>14.13</v>
      </c>
      <c r="G114" s="12">
        <v>12.64</v>
      </c>
      <c r="H114" s="12">
        <v>21.49</v>
      </c>
      <c r="I114" s="12">
        <v>37.97</v>
      </c>
      <c r="J114" s="12" t="s">
        <v>31</v>
      </c>
      <c r="K114" s="14" t="s">
        <v>32</v>
      </c>
    </row>
    <row r="115" spans="1:11" x14ac:dyDescent="0.2">
      <c r="A115" s="11">
        <v>3008</v>
      </c>
      <c r="B115" s="12" t="s">
        <v>1</v>
      </c>
      <c r="C115" s="12" t="s">
        <v>30</v>
      </c>
      <c r="D115" s="12" t="s">
        <v>43</v>
      </c>
      <c r="E115" s="12" t="s">
        <v>0</v>
      </c>
      <c r="F115" s="12">
        <v>9.31</v>
      </c>
      <c r="G115" s="12">
        <v>12.54</v>
      </c>
      <c r="H115" s="12">
        <v>35.25</v>
      </c>
      <c r="I115" s="12">
        <v>42.41</v>
      </c>
      <c r="J115" s="12" t="s">
        <v>31</v>
      </c>
      <c r="K115" s="14" t="s">
        <v>32</v>
      </c>
    </row>
    <row r="116" spans="1:11" x14ac:dyDescent="0.2">
      <c r="A116" s="11">
        <v>3032</v>
      </c>
      <c r="B116" s="12" t="s">
        <v>1</v>
      </c>
      <c r="C116" s="12" t="s">
        <v>30</v>
      </c>
      <c r="D116" s="12" t="s">
        <v>43</v>
      </c>
      <c r="E116" s="12" t="s">
        <v>0</v>
      </c>
      <c r="F116" s="12">
        <v>5.71</v>
      </c>
      <c r="G116" s="12">
        <v>12.79</v>
      </c>
      <c r="H116" s="12">
        <v>14.52</v>
      </c>
      <c r="I116" s="12">
        <v>22.16</v>
      </c>
      <c r="J116" s="12" t="s">
        <v>31</v>
      </c>
      <c r="K116" s="14" t="s">
        <v>32</v>
      </c>
    </row>
    <row r="117" spans="1:11" x14ac:dyDescent="0.2">
      <c r="A117" s="11">
        <v>3034</v>
      </c>
      <c r="B117" s="12" t="s">
        <v>1</v>
      </c>
      <c r="C117" s="12" t="s">
        <v>30</v>
      </c>
      <c r="D117" s="12" t="s">
        <v>43</v>
      </c>
      <c r="E117" s="12" t="s">
        <v>0</v>
      </c>
      <c r="F117" s="12">
        <v>6.58</v>
      </c>
      <c r="G117" s="12">
        <v>6.44</v>
      </c>
      <c r="H117" s="12">
        <v>4.5999999999999996</v>
      </c>
      <c r="I117" s="12">
        <v>10.33</v>
      </c>
      <c r="J117" s="12" t="s">
        <v>31</v>
      </c>
      <c r="K117" s="14" t="s">
        <v>32</v>
      </c>
    </row>
    <row r="118" spans="1:11" x14ac:dyDescent="0.2">
      <c r="A118" s="11">
        <v>3037</v>
      </c>
      <c r="B118" s="12" t="s">
        <v>1</v>
      </c>
      <c r="C118" s="12" t="s">
        <v>30</v>
      </c>
      <c r="D118" s="12" t="s">
        <v>43</v>
      </c>
      <c r="E118" s="12" t="s">
        <v>0</v>
      </c>
      <c r="F118" s="12">
        <v>12.11</v>
      </c>
      <c r="G118" s="12">
        <v>12.89</v>
      </c>
      <c r="H118" s="12">
        <v>5.22</v>
      </c>
      <c r="I118" s="12">
        <v>6.86</v>
      </c>
      <c r="J118" s="12" t="s">
        <v>31</v>
      </c>
      <c r="K118" s="14" t="s">
        <v>32</v>
      </c>
    </row>
    <row r="119" spans="1:11" x14ac:dyDescent="0.2">
      <c r="A119" s="11">
        <v>3239</v>
      </c>
      <c r="B119" s="12" t="s">
        <v>1</v>
      </c>
      <c r="C119" s="12" t="s">
        <v>30</v>
      </c>
      <c r="D119" s="12" t="s">
        <v>43</v>
      </c>
      <c r="E119" s="12" t="s">
        <v>0</v>
      </c>
      <c r="F119" s="12">
        <v>10.38</v>
      </c>
      <c r="G119" s="12">
        <v>13.35</v>
      </c>
      <c r="H119" s="12">
        <v>6.54</v>
      </c>
      <c r="I119" s="12">
        <v>8.66</v>
      </c>
      <c r="J119" s="12" t="s">
        <v>31</v>
      </c>
      <c r="K119" s="14" t="s">
        <v>32</v>
      </c>
    </row>
    <row r="120" spans="1:11" x14ac:dyDescent="0.2">
      <c r="A120" s="11">
        <v>3241</v>
      </c>
      <c r="B120" s="12" t="s">
        <v>1</v>
      </c>
      <c r="C120" s="12" t="s">
        <v>30</v>
      </c>
      <c r="D120" s="12" t="s">
        <v>43</v>
      </c>
      <c r="E120" s="12" t="s">
        <v>0</v>
      </c>
      <c r="F120" s="12">
        <v>11.63</v>
      </c>
      <c r="G120" s="12">
        <v>6.64</v>
      </c>
      <c r="H120" s="12">
        <v>15.96</v>
      </c>
      <c r="I120" s="12">
        <v>14.35</v>
      </c>
      <c r="J120" s="12" t="s">
        <v>31</v>
      </c>
      <c r="K120" s="14" t="s">
        <v>32</v>
      </c>
    </row>
    <row r="121" spans="1:11" x14ac:dyDescent="0.2">
      <c r="A121" s="11">
        <v>3246</v>
      </c>
      <c r="B121" s="12" t="s">
        <v>1</v>
      </c>
      <c r="C121" s="12" t="s">
        <v>30</v>
      </c>
      <c r="D121" s="12" t="s">
        <v>43</v>
      </c>
      <c r="E121" s="12" t="s">
        <v>0</v>
      </c>
      <c r="F121" s="12">
        <v>3.53</v>
      </c>
      <c r="G121" s="12">
        <v>8.93</v>
      </c>
      <c r="H121" s="12">
        <v>4.9000000000000004</v>
      </c>
      <c r="I121" s="12">
        <v>6.33</v>
      </c>
      <c r="J121" s="12" t="s">
        <v>31</v>
      </c>
      <c r="K121" s="14" t="s">
        <v>32</v>
      </c>
    </row>
    <row r="122" spans="1:11" x14ac:dyDescent="0.2">
      <c r="A122" s="11">
        <v>3248</v>
      </c>
      <c r="B122" s="12" t="s">
        <v>1</v>
      </c>
      <c r="C122" s="12" t="s">
        <v>30</v>
      </c>
      <c r="D122" s="12" t="s">
        <v>43</v>
      </c>
      <c r="E122" s="12" t="s">
        <v>0</v>
      </c>
      <c r="F122" s="12">
        <v>7.6</v>
      </c>
      <c r="G122" s="12">
        <v>10.31</v>
      </c>
      <c r="H122" s="12">
        <v>14.13</v>
      </c>
      <c r="I122" s="12">
        <v>23.73</v>
      </c>
      <c r="J122" s="12" t="s">
        <v>31</v>
      </c>
      <c r="K122" s="14" t="s">
        <v>32</v>
      </c>
    </row>
    <row r="123" spans="1:11" x14ac:dyDescent="0.2">
      <c r="A123" s="11">
        <v>3249</v>
      </c>
      <c r="B123" s="12" t="s">
        <v>1</v>
      </c>
      <c r="C123" s="12" t="s">
        <v>30</v>
      </c>
      <c r="D123" s="12" t="s">
        <v>43</v>
      </c>
      <c r="E123" s="12" t="s">
        <v>0</v>
      </c>
      <c r="F123" s="12">
        <v>1.33</v>
      </c>
      <c r="G123" s="12">
        <v>3.37</v>
      </c>
      <c r="H123" s="12">
        <v>5.77</v>
      </c>
      <c r="I123" s="12">
        <v>9.4499999999999993</v>
      </c>
      <c r="J123" s="12" t="s">
        <v>31</v>
      </c>
      <c r="K123" s="14" t="s">
        <v>32</v>
      </c>
    </row>
    <row r="124" spans="1:11" x14ac:dyDescent="0.2">
      <c r="A124" s="11">
        <v>3260</v>
      </c>
      <c r="B124" s="12" t="s">
        <v>1</v>
      </c>
      <c r="C124" s="12" t="s">
        <v>30</v>
      </c>
      <c r="D124" s="12" t="s">
        <v>43</v>
      </c>
      <c r="E124" s="12" t="s">
        <v>0</v>
      </c>
      <c r="F124" s="12">
        <v>3.18</v>
      </c>
      <c r="G124" s="12">
        <v>4.7</v>
      </c>
      <c r="H124" s="12">
        <v>13.74</v>
      </c>
      <c r="I124" s="12">
        <v>15.32</v>
      </c>
      <c r="J124" s="12" t="s">
        <v>31</v>
      </c>
      <c r="K124" s="14" t="s">
        <v>32</v>
      </c>
    </row>
    <row r="125" spans="1:11" x14ac:dyDescent="0.2">
      <c r="A125" s="11">
        <v>3262</v>
      </c>
      <c r="B125" s="12" t="s">
        <v>1</v>
      </c>
      <c r="C125" s="12" t="s">
        <v>30</v>
      </c>
      <c r="D125" s="12" t="s">
        <v>43</v>
      </c>
      <c r="E125" s="12" t="s">
        <v>0</v>
      </c>
      <c r="F125" s="12">
        <v>11.44</v>
      </c>
      <c r="G125" s="12">
        <v>6.36</v>
      </c>
      <c r="H125" s="12">
        <v>14.05</v>
      </c>
      <c r="I125" s="12">
        <v>10.74</v>
      </c>
      <c r="J125" s="12" t="s">
        <v>31</v>
      </c>
      <c r="K125" s="14" t="s">
        <v>32</v>
      </c>
    </row>
    <row r="126" spans="1:11" x14ac:dyDescent="0.2">
      <c r="A126" s="11">
        <v>3290</v>
      </c>
      <c r="B126" s="12" t="s">
        <v>1</v>
      </c>
      <c r="C126" s="12" t="s">
        <v>30</v>
      </c>
      <c r="D126" s="12" t="s">
        <v>43</v>
      </c>
      <c r="E126" s="12" t="s">
        <v>0</v>
      </c>
      <c r="F126" s="12">
        <v>9.11</v>
      </c>
      <c r="G126" s="12">
        <v>16.89</v>
      </c>
      <c r="H126" s="12">
        <v>17.79</v>
      </c>
      <c r="I126" s="12">
        <v>15.46</v>
      </c>
      <c r="J126" s="12" t="s">
        <v>31</v>
      </c>
      <c r="K126" s="14" t="s">
        <v>32</v>
      </c>
    </row>
    <row r="127" spans="1:11" x14ac:dyDescent="0.2">
      <c r="A127" s="11">
        <v>3292</v>
      </c>
      <c r="B127" s="12" t="s">
        <v>1</v>
      </c>
      <c r="C127" s="12" t="s">
        <v>30</v>
      </c>
      <c r="D127" s="12" t="s">
        <v>43</v>
      </c>
      <c r="E127" s="12" t="s">
        <v>0</v>
      </c>
      <c r="F127" s="12">
        <v>2.2999999999999998</v>
      </c>
      <c r="G127" s="12">
        <v>7.14</v>
      </c>
      <c r="H127" s="12">
        <v>8.33</v>
      </c>
      <c r="I127" s="12">
        <v>18.23</v>
      </c>
      <c r="J127" s="12" t="s">
        <v>31</v>
      </c>
      <c r="K127" s="14" t="s">
        <v>32</v>
      </c>
    </row>
    <row r="128" spans="1:11" ht="15" thickBot="1" x14ac:dyDescent="0.25">
      <c r="A128" s="40" t="s">
        <v>23</v>
      </c>
      <c r="B128" s="41"/>
      <c r="C128" s="42"/>
      <c r="D128" s="21"/>
      <c r="E128" s="12"/>
      <c r="F128" s="12">
        <f>AVERAGE(F100:F127)</f>
        <v>7.7442857142857155</v>
      </c>
      <c r="G128" s="12">
        <f>AVERAGE(G100:G127)</f>
        <v>10.616785714285712</v>
      </c>
      <c r="H128" s="12">
        <f>AVERAGE(H100:H127)</f>
        <v>14.944642857142858</v>
      </c>
      <c r="I128" s="12">
        <f t="shared" ref="I128" si="12">AVERAGE(I100:I127)</f>
        <v>16.884285714285717</v>
      </c>
      <c r="J128" s="12"/>
      <c r="K128" s="14"/>
    </row>
    <row r="129" spans="1:11" ht="15" thickBot="1" x14ac:dyDescent="0.25">
      <c r="A129" s="37" t="s">
        <v>24</v>
      </c>
      <c r="B129" s="38"/>
      <c r="C129" s="39"/>
      <c r="D129" s="22"/>
      <c r="E129" s="16"/>
      <c r="F129" s="16">
        <f>_xlfn.STDEV.P(F100:F127)/SQRT(28)</f>
        <v>0.82508555965912811</v>
      </c>
      <c r="G129" s="16">
        <f>_xlfn.STDEV.P(G100:G127)/SQRT(28)</f>
        <v>1.0508960041913602</v>
      </c>
      <c r="H129" s="16">
        <f>_xlfn.STDEV.P(H100:H127)/SQRT(28)</f>
        <v>1.6324901539021495</v>
      </c>
      <c r="I129" s="16">
        <f t="shared" ref="I129" si="13">_xlfn.STDEV.P(I100:I127)/SQRT(28)</f>
        <v>1.7005928159485946</v>
      </c>
      <c r="J129" s="16"/>
      <c r="K129" s="30"/>
    </row>
    <row r="130" spans="1:11" ht="15" thickBo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">
      <c r="A131" s="7">
        <v>3077</v>
      </c>
      <c r="B131" s="8" t="s">
        <v>26</v>
      </c>
      <c r="C131" s="8" t="s">
        <v>40</v>
      </c>
      <c r="D131" s="8" t="s">
        <v>53</v>
      </c>
      <c r="E131" s="8" t="s">
        <v>0</v>
      </c>
      <c r="F131" s="8">
        <v>10.48</v>
      </c>
      <c r="G131" s="8">
        <v>15.74</v>
      </c>
      <c r="H131" s="8">
        <v>50.4</v>
      </c>
      <c r="I131" s="8">
        <v>51.39</v>
      </c>
      <c r="J131" s="8" t="s">
        <v>41</v>
      </c>
      <c r="K131" s="10" t="s">
        <v>42</v>
      </c>
    </row>
    <row r="132" spans="1:11" x14ac:dyDescent="0.2">
      <c r="A132" s="11">
        <v>3078</v>
      </c>
      <c r="B132" s="12" t="s">
        <v>26</v>
      </c>
      <c r="C132" s="12" t="s">
        <v>40</v>
      </c>
      <c r="D132" s="12" t="s">
        <v>53</v>
      </c>
      <c r="E132" s="12" t="s">
        <v>0</v>
      </c>
      <c r="F132" s="12">
        <v>15.01</v>
      </c>
      <c r="G132" s="12">
        <v>26.56</v>
      </c>
      <c r="H132" s="12">
        <v>46.34</v>
      </c>
      <c r="I132" s="12">
        <v>38.79</v>
      </c>
      <c r="J132" s="12" t="s">
        <v>41</v>
      </c>
      <c r="K132" s="14" t="s">
        <v>42</v>
      </c>
    </row>
    <row r="133" spans="1:11" x14ac:dyDescent="0.2">
      <c r="A133" s="11">
        <v>3084</v>
      </c>
      <c r="B133" s="12" t="s">
        <v>26</v>
      </c>
      <c r="C133" s="12" t="s">
        <v>40</v>
      </c>
      <c r="D133" s="12" t="s">
        <v>53</v>
      </c>
      <c r="E133" s="12" t="s">
        <v>0</v>
      </c>
      <c r="F133" s="12">
        <v>27.44</v>
      </c>
      <c r="G133" s="12">
        <v>21.42</v>
      </c>
      <c r="H133" s="12">
        <v>53.11</v>
      </c>
      <c r="I133" s="12">
        <v>50.66</v>
      </c>
      <c r="J133" s="12" t="s">
        <v>41</v>
      </c>
      <c r="K133" s="14" t="s">
        <v>42</v>
      </c>
    </row>
    <row r="134" spans="1:11" x14ac:dyDescent="0.2">
      <c r="A134" s="11">
        <v>3090</v>
      </c>
      <c r="B134" s="12" t="s">
        <v>26</v>
      </c>
      <c r="C134" s="12" t="s">
        <v>40</v>
      </c>
      <c r="D134" s="12" t="s">
        <v>53</v>
      </c>
      <c r="E134" s="12" t="s">
        <v>0</v>
      </c>
      <c r="F134" s="12">
        <v>8.7899999999999991</v>
      </c>
      <c r="G134" s="12">
        <v>18.98</v>
      </c>
      <c r="H134" s="12">
        <v>32.69</v>
      </c>
      <c r="I134" s="12">
        <v>33.42</v>
      </c>
      <c r="J134" s="12" t="s">
        <v>41</v>
      </c>
      <c r="K134" s="14" t="s">
        <v>42</v>
      </c>
    </row>
    <row r="135" spans="1:11" x14ac:dyDescent="0.2">
      <c r="A135" s="11">
        <v>3097</v>
      </c>
      <c r="B135" s="12" t="s">
        <v>26</v>
      </c>
      <c r="C135" s="12" t="s">
        <v>40</v>
      </c>
      <c r="D135" s="12" t="s">
        <v>53</v>
      </c>
      <c r="E135" s="12" t="s">
        <v>0</v>
      </c>
      <c r="F135" s="12">
        <v>11.17</v>
      </c>
      <c r="G135" s="12">
        <v>28.4</v>
      </c>
      <c r="H135" s="12">
        <v>57.38</v>
      </c>
      <c r="I135" s="12">
        <v>52.86</v>
      </c>
      <c r="J135" s="12" t="s">
        <v>41</v>
      </c>
      <c r="K135" s="14" t="s">
        <v>42</v>
      </c>
    </row>
    <row r="136" spans="1:11" x14ac:dyDescent="0.2">
      <c r="A136" s="11">
        <v>3100</v>
      </c>
      <c r="B136" s="12" t="s">
        <v>26</v>
      </c>
      <c r="C136" s="12" t="s">
        <v>40</v>
      </c>
      <c r="D136" s="12" t="s">
        <v>53</v>
      </c>
      <c r="E136" s="12" t="s">
        <v>0</v>
      </c>
      <c r="F136" s="12">
        <v>15.43</v>
      </c>
      <c r="G136" s="12">
        <v>18.260000000000002</v>
      </c>
      <c r="H136" s="12">
        <v>21.05</v>
      </c>
      <c r="I136" s="12">
        <v>17.59</v>
      </c>
      <c r="J136" s="12" t="s">
        <v>41</v>
      </c>
      <c r="K136" s="14" t="s">
        <v>42</v>
      </c>
    </row>
    <row r="137" spans="1:11" x14ac:dyDescent="0.2">
      <c r="A137" s="11">
        <v>3079</v>
      </c>
      <c r="B137" s="12" t="s">
        <v>1</v>
      </c>
      <c r="C137" s="12" t="s">
        <v>40</v>
      </c>
      <c r="D137" s="12" t="s">
        <v>53</v>
      </c>
      <c r="E137" s="12" t="s">
        <v>0</v>
      </c>
      <c r="F137" s="12">
        <v>2.5299999999999998</v>
      </c>
      <c r="G137" s="12">
        <v>6.57</v>
      </c>
      <c r="H137" s="12">
        <v>14.13</v>
      </c>
      <c r="I137" s="12">
        <v>17.41</v>
      </c>
      <c r="J137" s="12" t="s">
        <v>41</v>
      </c>
      <c r="K137" s="14" t="s">
        <v>42</v>
      </c>
    </row>
    <row r="138" spans="1:11" x14ac:dyDescent="0.2">
      <c r="A138" s="11">
        <v>3087</v>
      </c>
      <c r="B138" s="12" t="s">
        <v>1</v>
      </c>
      <c r="C138" s="12" t="s">
        <v>40</v>
      </c>
      <c r="D138" s="12" t="s">
        <v>53</v>
      </c>
      <c r="E138" s="12" t="s">
        <v>0</v>
      </c>
      <c r="F138" s="12">
        <v>11.15</v>
      </c>
      <c r="G138" s="12">
        <v>11.68</v>
      </c>
      <c r="H138" s="12">
        <v>22.2</v>
      </c>
      <c r="I138" s="12">
        <v>30.96</v>
      </c>
      <c r="J138" s="12" t="s">
        <v>41</v>
      </c>
      <c r="K138" s="14" t="s">
        <v>42</v>
      </c>
    </row>
    <row r="139" spans="1:11" x14ac:dyDescent="0.2">
      <c r="A139" s="11">
        <v>3088</v>
      </c>
      <c r="B139" s="12" t="s">
        <v>1</v>
      </c>
      <c r="C139" s="12" t="s">
        <v>40</v>
      </c>
      <c r="D139" s="12" t="s">
        <v>53</v>
      </c>
      <c r="E139" s="12" t="s">
        <v>0</v>
      </c>
      <c r="F139" s="12">
        <v>18.329999999999998</v>
      </c>
      <c r="G139" s="12">
        <v>35.17</v>
      </c>
      <c r="H139" s="12">
        <v>28.3</v>
      </c>
      <c r="I139" s="12">
        <v>35.71</v>
      </c>
      <c r="J139" s="12" t="s">
        <v>41</v>
      </c>
      <c r="K139" s="14" t="s">
        <v>42</v>
      </c>
    </row>
    <row r="140" spans="1:11" x14ac:dyDescent="0.2">
      <c r="A140" s="11">
        <v>3092</v>
      </c>
      <c r="B140" s="12" t="s">
        <v>1</v>
      </c>
      <c r="C140" s="12" t="s">
        <v>40</v>
      </c>
      <c r="D140" s="12" t="s">
        <v>53</v>
      </c>
      <c r="E140" s="12" t="s">
        <v>0</v>
      </c>
      <c r="F140" s="12">
        <v>16.88</v>
      </c>
      <c r="G140" s="12">
        <v>39.479999999999997</v>
      </c>
      <c r="H140" s="12">
        <v>44.26</v>
      </c>
      <c r="I140" s="12">
        <v>38.369999999999997</v>
      </c>
      <c r="J140" s="12" t="s">
        <v>41</v>
      </c>
      <c r="K140" s="14" t="s">
        <v>42</v>
      </c>
    </row>
    <row r="141" spans="1:11" x14ac:dyDescent="0.2">
      <c r="A141" s="11">
        <v>3096</v>
      </c>
      <c r="B141" s="12" t="s">
        <v>1</v>
      </c>
      <c r="C141" s="12" t="s">
        <v>40</v>
      </c>
      <c r="D141" s="12" t="s">
        <v>53</v>
      </c>
      <c r="E141" s="12" t="s">
        <v>0</v>
      </c>
      <c r="F141" s="12">
        <v>2.19</v>
      </c>
      <c r="G141" s="12">
        <v>5.82</v>
      </c>
      <c r="H141" s="12">
        <v>34.36</v>
      </c>
      <c r="I141" s="12">
        <v>29.14</v>
      </c>
      <c r="J141" s="12" t="s">
        <v>41</v>
      </c>
      <c r="K141" s="14" t="s">
        <v>42</v>
      </c>
    </row>
    <row r="142" spans="1:11" ht="15" thickBot="1" x14ac:dyDescent="0.25">
      <c r="A142" s="40" t="s">
        <v>23</v>
      </c>
      <c r="B142" s="41"/>
      <c r="C142" s="42"/>
      <c r="D142" s="21"/>
      <c r="E142" s="12"/>
      <c r="F142" s="12">
        <f>AVERAGE(F131:F141)</f>
        <v>12.672727272727274</v>
      </c>
      <c r="G142" s="12">
        <f t="shared" ref="G142:I142" si="14">AVERAGE(G131:G141)</f>
        <v>20.734545454545451</v>
      </c>
      <c r="H142" s="12">
        <f t="shared" si="14"/>
        <v>36.74727272727273</v>
      </c>
      <c r="I142" s="12">
        <f t="shared" si="14"/>
        <v>36.027272727272724</v>
      </c>
      <c r="J142" s="12"/>
      <c r="K142" s="14"/>
    </row>
    <row r="143" spans="1:11" ht="15" thickBot="1" x14ac:dyDescent="0.25">
      <c r="A143" s="37" t="s">
        <v>24</v>
      </c>
      <c r="B143" s="38"/>
      <c r="C143" s="39"/>
      <c r="D143" s="22"/>
      <c r="E143" s="16"/>
      <c r="F143" s="16">
        <f>_xlfn.STDEV.P(F131:F141)/SQRT(11)</f>
        <v>2.0691888021694127</v>
      </c>
      <c r="G143" s="16">
        <f t="shared" ref="G143:I143" si="15">_xlfn.STDEV.P(G131:G141)/SQRT(11)</f>
        <v>3.13886523782356</v>
      </c>
      <c r="H143" s="16">
        <f t="shared" si="15"/>
        <v>4.1574310827858838</v>
      </c>
      <c r="I143" s="16">
        <f t="shared" si="15"/>
        <v>3.5362795248022638</v>
      </c>
      <c r="J143" s="16"/>
      <c r="K143" s="31"/>
    </row>
    <row r="144" spans="1:11" ht="15" thickBot="1" x14ac:dyDescent="0.25"/>
    <row r="145" spans="1:11" x14ac:dyDescent="0.2">
      <c r="A145" s="7">
        <v>403</v>
      </c>
      <c r="B145" s="8" t="s">
        <v>26</v>
      </c>
      <c r="C145" s="8" t="s">
        <v>44</v>
      </c>
      <c r="D145" s="8" t="s">
        <v>56</v>
      </c>
      <c r="E145" s="8" t="s">
        <v>0</v>
      </c>
      <c r="F145" s="8">
        <v>9.1</v>
      </c>
      <c r="G145" s="8">
        <v>12.15</v>
      </c>
      <c r="H145" s="8">
        <v>16.283000000000001</v>
      </c>
      <c r="I145" s="8">
        <v>22.255600000000001</v>
      </c>
      <c r="J145" s="8" t="s">
        <v>41</v>
      </c>
      <c r="K145" s="10" t="s">
        <v>45</v>
      </c>
    </row>
    <row r="146" spans="1:11" x14ac:dyDescent="0.2">
      <c r="A146" s="11">
        <v>384</v>
      </c>
      <c r="B146" s="12" t="s">
        <v>26</v>
      </c>
      <c r="C146" s="12" t="s">
        <v>44</v>
      </c>
      <c r="D146" s="12" t="s">
        <v>56</v>
      </c>
      <c r="E146" s="12" t="s">
        <v>0</v>
      </c>
      <c r="F146" s="12">
        <v>4.78</v>
      </c>
      <c r="G146" s="12">
        <v>7.29</v>
      </c>
      <c r="H146" s="12">
        <v>10.377000000000001</v>
      </c>
      <c r="I146" s="12">
        <v>15.7157</v>
      </c>
      <c r="J146" s="12" t="s">
        <v>41</v>
      </c>
      <c r="K146" s="14" t="s">
        <v>45</v>
      </c>
    </row>
    <row r="147" spans="1:11" x14ac:dyDescent="0.2">
      <c r="A147" s="11">
        <v>385</v>
      </c>
      <c r="B147" s="12" t="s">
        <v>26</v>
      </c>
      <c r="C147" s="12" t="s">
        <v>44</v>
      </c>
      <c r="D147" s="12" t="s">
        <v>56</v>
      </c>
      <c r="E147" s="12" t="s">
        <v>0</v>
      </c>
      <c r="F147" s="12">
        <v>1.92</v>
      </c>
      <c r="G147" s="12">
        <v>3.76</v>
      </c>
      <c r="H147" s="12">
        <v>13.38</v>
      </c>
      <c r="I147" s="12">
        <v>29.295999999999999</v>
      </c>
      <c r="J147" s="12" t="s">
        <v>41</v>
      </c>
      <c r="K147" s="14" t="s">
        <v>45</v>
      </c>
    </row>
    <row r="148" spans="1:11" x14ac:dyDescent="0.2">
      <c r="A148" s="11">
        <v>386</v>
      </c>
      <c r="B148" s="12" t="s">
        <v>26</v>
      </c>
      <c r="C148" s="12" t="s">
        <v>44</v>
      </c>
      <c r="D148" s="12" t="s">
        <v>56</v>
      </c>
      <c r="E148" s="12" t="s">
        <v>0</v>
      </c>
      <c r="F148" s="12">
        <v>1.62</v>
      </c>
      <c r="G148" s="12">
        <v>1.95</v>
      </c>
      <c r="H148" s="12">
        <v>20.286999999999999</v>
      </c>
      <c r="I148" s="12">
        <v>11.444800000000001</v>
      </c>
      <c r="J148" s="12" t="s">
        <v>41</v>
      </c>
      <c r="K148" s="14" t="s">
        <v>45</v>
      </c>
    </row>
    <row r="149" spans="1:11" x14ac:dyDescent="0.2">
      <c r="A149" s="11">
        <v>391</v>
      </c>
      <c r="B149" s="12" t="s">
        <v>26</v>
      </c>
      <c r="C149" s="12" t="s">
        <v>44</v>
      </c>
      <c r="D149" s="12" t="s">
        <v>56</v>
      </c>
      <c r="E149" s="12" t="s">
        <v>0</v>
      </c>
      <c r="F149" s="12">
        <v>6.03</v>
      </c>
      <c r="G149" s="12">
        <v>5.45</v>
      </c>
      <c r="H149" s="12">
        <v>23.723700000000001</v>
      </c>
      <c r="I149" s="12">
        <v>28.962299999999999</v>
      </c>
      <c r="J149" s="12" t="s">
        <v>41</v>
      </c>
      <c r="K149" s="14" t="s">
        <v>45</v>
      </c>
    </row>
    <row r="150" spans="1:11" x14ac:dyDescent="0.2">
      <c r="A150" s="11">
        <v>404</v>
      </c>
      <c r="B150" s="12" t="s">
        <v>26</v>
      </c>
      <c r="C150" s="12" t="s">
        <v>44</v>
      </c>
      <c r="D150" s="12" t="s">
        <v>56</v>
      </c>
      <c r="E150" s="12" t="s">
        <v>0</v>
      </c>
      <c r="F150" s="12">
        <v>8.41</v>
      </c>
      <c r="G150" s="12">
        <v>9.2200000000000006</v>
      </c>
      <c r="H150" s="12">
        <v>8.14147</v>
      </c>
      <c r="I150" s="12">
        <v>30.03</v>
      </c>
      <c r="J150" s="12" t="s">
        <v>41</v>
      </c>
      <c r="K150" s="14" t="s">
        <v>45</v>
      </c>
    </row>
    <row r="151" spans="1:11" x14ac:dyDescent="0.2">
      <c r="A151" s="11">
        <v>406</v>
      </c>
      <c r="B151" s="12" t="s">
        <v>26</v>
      </c>
      <c r="C151" s="12" t="s">
        <v>44</v>
      </c>
      <c r="D151" s="12" t="s">
        <v>56</v>
      </c>
      <c r="E151" s="12" t="s">
        <v>0</v>
      </c>
      <c r="F151" s="12">
        <v>4.79</v>
      </c>
      <c r="G151" s="12">
        <v>12.29</v>
      </c>
      <c r="H151" s="12">
        <v>4.2375699999999998</v>
      </c>
      <c r="I151" s="12">
        <v>5.8058100000000001</v>
      </c>
      <c r="J151" s="12" t="s">
        <v>41</v>
      </c>
      <c r="K151" s="14" t="s">
        <v>45</v>
      </c>
    </row>
    <row r="152" spans="1:11" x14ac:dyDescent="0.2">
      <c r="A152" s="11">
        <v>411</v>
      </c>
      <c r="B152" s="12" t="s">
        <v>26</v>
      </c>
      <c r="C152" s="12" t="s">
        <v>44</v>
      </c>
      <c r="D152" s="12" t="s">
        <v>56</v>
      </c>
      <c r="E152" s="12" t="s">
        <v>0</v>
      </c>
      <c r="F152" s="12">
        <v>13.44</v>
      </c>
      <c r="G152" s="12">
        <v>15.98</v>
      </c>
      <c r="H152" s="12">
        <v>12.8795</v>
      </c>
      <c r="I152" s="12">
        <v>35.101799999999997</v>
      </c>
      <c r="J152" s="12" t="s">
        <v>41</v>
      </c>
      <c r="K152" s="14" t="s">
        <v>45</v>
      </c>
    </row>
    <row r="153" spans="1:11" x14ac:dyDescent="0.2">
      <c r="A153" s="11">
        <v>421</v>
      </c>
      <c r="B153" s="12" t="s">
        <v>26</v>
      </c>
      <c r="C153" s="12" t="s">
        <v>44</v>
      </c>
      <c r="D153" s="12" t="s">
        <v>56</v>
      </c>
      <c r="E153" s="12" t="s">
        <v>0</v>
      </c>
      <c r="F153" s="12">
        <v>12.67</v>
      </c>
      <c r="G153" s="12">
        <v>8.99</v>
      </c>
      <c r="H153" s="12">
        <v>46.4131</v>
      </c>
      <c r="I153" s="12">
        <v>44.8782</v>
      </c>
      <c r="J153" s="12" t="s">
        <v>41</v>
      </c>
      <c r="K153" s="14" t="s">
        <v>45</v>
      </c>
    </row>
    <row r="154" spans="1:11" x14ac:dyDescent="0.2">
      <c r="A154" s="11">
        <v>423</v>
      </c>
      <c r="B154" s="12" t="s">
        <v>26</v>
      </c>
      <c r="C154" s="12" t="s">
        <v>44</v>
      </c>
      <c r="D154" s="12" t="s">
        <v>56</v>
      </c>
      <c r="E154" s="12" t="s">
        <v>0</v>
      </c>
      <c r="F154" s="12">
        <v>4.32</v>
      </c>
      <c r="G154" s="12">
        <v>3.17</v>
      </c>
      <c r="H154" s="12">
        <v>2.9028999999999998</v>
      </c>
      <c r="I154" s="12">
        <v>4.5045000000000002</v>
      </c>
      <c r="J154" s="12" t="s">
        <v>41</v>
      </c>
      <c r="K154" s="14" t="s">
        <v>45</v>
      </c>
    </row>
    <row r="155" spans="1:11" x14ac:dyDescent="0.2">
      <c r="A155" s="11">
        <v>430</v>
      </c>
      <c r="B155" s="12" t="s">
        <v>26</v>
      </c>
      <c r="C155" s="12" t="s">
        <v>44</v>
      </c>
      <c r="D155" s="12" t="s">
        <v>56</v>
      </c>
      <c r="E155" s="12" t="s">
        <v>0</v>
      </c>
      <c r="F155" s="12">
        <v>5.94</v>
      </c>
      <c r="G155" s="12">
        <v>10.06</v>
      </c>
      <c r="H155" s="12">
        <v>25.959299999999999</v>
      </c>
      <c r="I155" s="12">
        <v>15.949299999999999</v>
      </c>
      <c r="J155" s="12" t="s">
        <v>41</v>
      </c>
      <c r="K155" s="14" t="s">
        <v>45</v>
      </c>
    </row>
    <row r="156" spans="1:11" x14ac:dyDescent="0.2">
      <c r="A156" s="11">
        <v>432</v>
      </c>
      <c r="B156" s="12" t="s">
        <v>26</v>
      </c>
      <c r="C156" s="12" t="s">
        <v>44</v>
      </c>
      <c r="D156" s="12" t="s">
        <v>56</v>
      </c>
      <c r="E156" s="12" t="s">
        <v>0</v>
      </c>
      <c r="F156" s="12">
        <v>11.66</v>
      </c>
      <c r="G156" s="12">
        <v>5.13</v>
      </c>
      <c r="H156" s="12">
        <v>32.232199999999999</v>
      </c>
      <c r="I156" s="12">
        <v>25.892600000000002</v>
      </c>
      <c r="J156" s="12" t="s">
        <v>41</v>
      </c>
      <c r="K156" s="14" t="s">
        <v>45</v>
      </c>
    </row>
    <row r="157" spans="1:11" x14ac:dyDescent="0.2">
      <c r="A157" s="11">
        <v>433</v>
      </c>
      <c r="B157" s="12" t="s">
        <v>26</v>
      </c>
      <c r="C157" s="12" t="s">
        <v>44</v>
      </c>
      <c r="D157" s="12" t="s">
        <v>56</v>
      </c>
      <c r="E157" s="12" t="s">
        <v>0</v>
      </c>
      <c r="F157" s="12">
        <v>23.73</v>
      </c>
      <c r="G157" s="12">
        <v>24.7</v>
      </c>
      <c r="H157" s="12">
        <v>65.732399999999998</v>
      </c>
      <c r="I157" s="12">
        <v>65.765799999999999</v>
      </c>
      <c r="J157" s="12" t="s">
        <v>41</v>
      </c>
      <c r="K157" s="14" t="s">
        <v>45</v>
      </c>
    </row>
    <row r="158" spans="1:11" x14ac:dyDescent="0.2">
      <c r="A158" s="11">
        <v>460</v>
      </c>
      <c r="B158" s="12" t="s">
        <v>26</v>
      </c>
      <c r="C158" s="12" t="s">
        <v>44</v>
      </c>
      <c r="D158" s="12" t="s">
        <v>56</v>
      </c>
      <c r="E158" s="12" t="s">
        <v>0</v>
      </c>
      <c r="F158" s="12">
        <v>2.16</v>
      </c>
      <c r="G158" s="12">
        <v>9.0299999999999994</v>
      </c>
      <c r="H158" s="12">
        <v>11.745100000000001</v>
      </c>
      <c r="I158" s="12">
        <v>9.1424699999999994</v>
      </c>
      <c r="J158" s="12" t="s">
        <v>41</v>
      </c>
      <c r="K158" s="14" t="s">
        <v>45</v>
      </c>
    </row>
    <row r="159" spans="1:11" x14ac:dyDescent="0.2">
      <c r="A159" s="11">
        <v>381</v>
      </c>
      <c r="B159" s="12" t="s">
        <v>1</v>
      </c>
      <c r="C159" s="12" t="s">
        <v>44</v>
      </c>
      <c r="D159" s="12" t="s">
        <v>56</v>
      </c>
      <c r="E159" s="12" t="s">
        <v>0</v>
      </c>
      <c r="F159" s="12">
        <v>5.37</v>
      </c>
      <c r="G159" s="12">
        <v>10.85</v>
      </c>
      <c r="H159" s="12">
        <v>15.7491</v>
      </c>
      <c r="I159" s="12">
        <v>20.186900000000001</v>
      </c>
      <c r="J159" s="12" t="s">
        <v>41</v>
      </c>
      <c r="K159" s="14" t="s">
        <v>45</v>
      </c>
    </row>
    <row r="160" spans="1:11" x14ac:dyDescent="0.2">
      <c r="A160" s="11">
        <v>383</v>
      </c>
      <c r="B160" s="12" t="s">
        <v>1</v>
      </c>
      <c r="C160" s="12" t="s">
        <v>44</v>
      </c>
      <c r="D160" s="12" t="s">
        <v>56</v>
      </c>
      <c r="E160" s="12" t="s">
        <v>0</v>
      </c>
      <c r="F160" s="12">
        <v>4.9800000000000004</v>
      </c>
      <c r="G160" s="12">
        <v>12.59</v>
      </c>
      <c r="H160" s="12">
        <v>2.9029099999999999</v>
      </c>
      <c r="I160" s="12">
        <v>3.10311</v>
      </c>
      <c r="J160" s="12" t="s">
        <v>41</v>
      </c>
      <c r="K160" s="14" t="s">
        <v>45</v>
      </c>
    </row>
    <row r="161" spans="1:11" x14ac:dyDescent="0.2">
      <c r="A161" s="11">
        <v>396</v>
      </c>
      <c r="B161" s="12" t="s">
        <v>1</v>
      </c>
      <c r="C161" s="12" t="s">
        <v>44</v>
      </c>
      <c r="D161" s="12" t="s">
        <v>56</v>
      </c>
      <c r="E161" s="12" t="s">
        <v>0</v>
      </c>
      <c r="F161" s="12">
        <v>3.18</v>
      </c>
      <c r="G161" s="12">
        <v>18.93</v>
      </c>
      <c r="H161" s="12">
        <v>11.9786</v>
      </c>
      <c r="I161" s="12">
        <v>16.416399999999999</v>
      </c>
      <c r="J161" s="12" t="s">
        <v>41</v>
      </c>
      <c r="K161" s="14" t="s">
        <v>45</v>
      </c>
    </row>
    <row r="162" spans="1:11" x14ac:dyDescent="0.2">
      <c r="A162" s="11">
        <v>400</v>
      </c>
      <c r="B162" s="12" t="s">
        <v>1</v>
      </c>
      <c r="C162" s="12" t="s">
        <v>44</v>
      </c>
      <c r="D162" s="12" t="s">
        <v>56</v>
      </c>
      <c r="E162" s="12" t="s">
        <v>0</v>
      </c>
      <c r="F162" s="12">
        <v>8.74</v>
      </c>
      <c r="G162" s="12">
        <v>14.81</v>
      </c>
      <c r="H162" s="12">
        <v>50.950899999999997</v>
      </c>
      <c r="I162" s="12">
        <v>41.9086</v>
      </c>
      <c r="J162" s="12" t="s">
        <v>41</v>
      </c>
      <c r="K162" s="14" t="s">
        <v>45</v>
      </c>
    </row>
    <row r="163" spans="1:11" x14ac:dyDescent="0.2">
      <c r="A163" s="11">
        <v>408</v>
      </c>
      <c r="B163" s="12" t="s">
        <v>1</v>
      </c>
      <c r="C163" s="12" t="s">
        <v>44</v>
      </c>
      <c r="D163" s="12" t="s">
        <v>56</v>
      </c>
      <c r="E163" s="12" t="s">
        <v>0</v>
      </c>
      <c r="F163" s="12">
        <v>1.05</v>
      </c>
      <c r="G163" s="12">
        <v>1.6</v>
      </c>
      <c r="H163" s="12">
        <v>12.812799999999999</v>
      </c>
      <c r="I163" s="12">
        <v>10.9109</v>
      </c>
      <c r="J163" s="12" t="s">
        <v>41</v>
      </c>
      <c r="K163" s="14" t="s">
        <v>45</v>
      </c>
    </row>
    <row r="164" spans="1:11" x14ac:dyDescent="0.2">
      <c r="A164" s="11">
        <v>409</v>
      </c>
      <c r="B164" s="12" t="s">
        <v>1</v>
      </c>
      <c r="C164" s="12" t="s">
        <v>44</v>
      </c>
      <c r="D164" s="12" t="s">
        <v>56</v>
      </c>
      <c r="E164" s="12" t="s">
        <v>0</v>
      </c>
      <c r="F164" s="12">
        <v>8.1</v>
      </c>
      <c r="G164" s="12">
        <v>31.69</v>
      </c>
      <c r="H164" s="12">
        <v>26.426400000000001</v>
      </c>
      <c r="I164" s="12">
        <v>61.3947</v>
      </c>
      <c r="J164" s="12" t="s">
        <v>41</v>
      </c>
      <c r="K164" s="14" t="s">
        <v>45</v>
      </c>
    </row>
    <row r="165" spans="1:11" x14ac:dyDescent="0.2">
      <c r="A165" s="11">
        <v>415</v>
      </c>
      <c r="B165" s="12" t="s">
        <v>1</v>
      </c>
      <c r="C165" s="12" t="s">
        <v>44</v>
      </c>
      <c r="D165" s="12" t="s">
        <v>56</v>
      </c>
      <c r="E165" s="12" t="s">
        <v>0</v>
      </c>
      <c r="F165" s="12">
        <v>7.02</v>
      </c>
      <c r="G165" s="12">
        <v>9.4700000000000006</v>
      </c>
      <c r="H165" s="12">
        <v>33.466799999999999</v>
      </c>
      <c r="I165" s="12">
        <v>58.491799999999998</v>
      </c>
      <c r="J165" s="12" t="s">
        <v>41</v>
      </c>
      <c r="K165" s="14" t="s">
        <v>45</v>
      </c>
    </row>
    <row r="166" spans="1:11" x14ac:dyDescent="0.2">
      <c r="A166" s="11">
        <v>418</v>
      </c>
      <c r="B166" s="12" t="s">
        <v>1</v>
      </c>
      <c r="C166" s="12" t="s">
        <v>44</v>
      </c>
      <c r="D166" s="12" t="s">
        <v>56</v>
      </c>
      <c r="E166" s="12" t="s">
        <v>0</v>
      </c>
      <c r="F166" s="12">
        <v>15.85</v>
      </c>
      <c r="G166" s="12">
        <v>9.6999999999999993</v>
      </c>
      <c r="H166" s="12">
        <v>22.4892</v>
      </c>
      <c r="I166" s="12">
        <v>15.915900000000001</v>
      </c>
      <c r="J166" s="12" t="s">
        <v>41</v>
      </c>
      <c r="K166" s="14" t="s">
        <v>45</v>
      </c>
    </row>
    <row r="167" spans="1:11" x14ac:dyDescent="0.2">
      <c r="A167" s="11">
        <v>419</v>
      </c>
      <c r="B167" s="12" t="s">
        <v>1</v>
      </c>
      <c r="C167" s="12" t="s">
        <v>44</v>
      </c>
      <c r="D167" s="12" t="s">
        <v>56</v>
      </c>
      <c r="E167" s="12" t="s">
        <v>0</v>
      </c>
      <c r="F167" s="12">
        <v>8.2899999999999991</v>
      </c>
      <c r="G167" s="12">
        <v>16.32</v>
      </c>
      <c r="H167" s="12">
        <v>38.505200000000002</v>
      </c>
      <c r="I167" s="12">
        <v>88.355000000000004</v>
      </c>
      <c r="J167" s="12" t="s">
        <v>41</v>
      </c>
      <c r="K167" s="14" t="s">
        <v>45</v>
      </c>
    </row>
    <row r="168" spans="1:11" x14ac:dyDescent="0.2">
      <c r="A168" s="11">
        <v>425</v>
      </c>
      <c r="B168" s="12" t="s">
        <v>1</v>
      </c>
      <c r="C168" s="12" t="s">
        <v>44</v>
      </c>
      <c r="D168" s="12" t="s">
        <v>56</v>
      </c>
      <c r="E168" s="12" t="s">
        <v>0</v>
      </c>
      <c r="F168" s="12">
        <v>10.38</v>
      </c>
      <c r="G168" s="12">
        <v>23.9</v>
      </c>
      <c r="H168" s="12">
        <v>52.052100000000003</v>
      </c>
      <c r="I168" s="12">
        <v>38.204900000000002</v>
      </c>
      <c r="J168" s="12" t="s">
        <v>41</v>
      </c>
      <c r="K168" s="14" t="s">
        <v>45</v>
      </c>
    </row>
    <row r="169" spans="1:11" x14ac:dyDescent="0.2">
      <c r="A169" s="11">
        <v>434</v>
      </c>
      <c r="B169" s="12" t="s">
        <v>1</v>
      </c>
      <c r="C169" s="12" t="s">
        <v>44</v>
      </c>
      <c r="D169" s="12" t="s">
        <v>56</v>
      </c>
      <c r="E169" s="12" t="s">
        <v>0</v>
      </c>
      <c r="F169" s="12">
        <v>5.93</v>
      </c>
      <c r="G169" s="12">
        <v>19.190000000000001</v>
      </c>
      <c r="H169" s="12">
        <v>12.3123</v>
      </c>
      <c r="I169" s="12">
        <v>12.8462</v>
      </c>
      <c r="J169" s="12" t="s">
        <v>41</v>
      </c>
      <c r="K169" s="14" t="s">
        <v>45</v>
      </c>
    </row>
    <row r="170" spans="1:11" x14ac:dyDescent="0.2">
      <c r="A170" s="11">
        <v>435</v>
      </c>
      <c r="B170" s="12" t="s">
        <v>1</v>
      </c>
      <c r="C170" s="12" t="s">
        <v>44</v>
      </c>
      <c r="D170" s="12" t="s">
        <v>56</v>
      </c>
      <c r="E170" s="12" t="s">
        <v>0</v>
      </c>
      <c r="F170" s="12">
        <v>11.55</v>
      </c>
      <c r="G170" s="12">
        <v>22.99</v>
      </c>
      <c r="H170" s="12">
        <v>51.851799999999997</v>
      </c>
      <c r="I170" s="12">
        <v>49.4161</v>
      </c>
      <c r="J170" s="12" t="s">
        <v>41</v>
      </c>
      <c r="K170" s="14" t="s">
        <v>45</v>
      </c>
    </row>
    <row r="171" spans="1:11" x14ac:dyDescent="0.2">
      <c r="A171" s="11">
        <v>436</v>
      </c>
      <c r="B171" s="12" t="s">
        <v>1</v>
      </c>
      <c r="C171" s="12" t="s">
        <v>44</v>
      </c>
      <c r="D171" s="12" t="s">
        <v>56</v>
      </c>
      <c r="E171" s="12" t="s">
        <v>0</v>
      </c>
      <c r="F171" s="12">
        <v>11.32</v>
      </c>
      <c r="G171" s="12">
        <v>14.93</v>
      </c>
      <c r="H171" s="12">
        <v>55.622300000000003</v>
      </c>
      <c r="I171" s="12">
        <v>22.4558</v>
      </c>
      <c r="J171" s="12" t="s">
        <v>41</v>
      </c>
      <c r="K171" s="14" t="s">
        <v>45</v>
      </c>
    </row>
    <row r="172" spans="1:11" x14ac:dyDescent="0.2">
      <c r="A172" s="11">
        <v>437</v>
      </c>
      <c r="B172" s="12" t="s">
        <v>1</v>
      </c>
      <c r="C172" s="12" t="s">
        <v>44</v>
      </c>
      <c r="D172" s="12" t="s">
        <v>56</v>
      </c>
      <c r="E172" s="12" t="s">
        <v>0</v>
      </c>
      <c r="F172" s="12">
        <v>18.41</v>
      </c>
      <c r="G172" s="12">
        <v>18.7</v>
      </c>
      <c r="H172" s="12">
        <v>8.7420799999999996</v>
      </c>
      <c r="I172" s="12">
        <v>10.7441</v>
      </c>
      <c r="J172" s="12" t="s">
        <v>41</v>
      </c>
      <c r="K172" s="14" t="s">
        <v>45</v>
      </c>
    </row>
    <row r="173" spans="1:11" x14ac:dyDescent="0.2">
      <c r="A173" s="11">
        <v>441</v>
      </c>
      <c r="B173" s="12" t="s">
        <v>1</v>
      </c>
      <c r="C173" s="12" t="s">
        <v>44</v>
      </c>
      <c r="D173" s="12" t="s">
        <v>56</v>
      </c>
      <c r="E173" s="12" t="s">
        <v>0</v>
      </c>
      <c r="F173" s="12">
        <v>11.68</v>
      </c>
      <c r="G173" s="12">
        <v>15.49</v>
      </c>
      <c r="H173" s="12">
        <v>19.252600000000001</v>
      </c>
      <c r="I173" s="12">
        <v>23.757100000000001</v>
      </c>
      <c r="J173" s="12" t="s">
        <v>41</v>
      </c>
      <c r="K173" s="14" t="s">
        <v>45</v>
      </c>
    </row>
    <row r="174" spans="1:11" x14ac:dyDescent="0.2">
      <c r="A174" s="11">
        <v>442</v>
      </c>
      <c r="B174" s="12" t="s">
        <v>1</v>
      </c>
      <c r="C174" s="12" t="s">
        <v>44</v>
      </c>
      <c r="D174" s="12" t="s">
        <v>56</v>
      </c>
      <c r="E174" s="12" t="s">
        <v>0</v>
      </c>
      <c r="F174" s="12">
        <v>1.1200000000000001</v>
      </c>
      <c r="G174" s="12">
        <v>6.82</v>
      </c>
      <c r="H174" s="12">
        <v>6.0393699999999999</v>
      </c>
      <c r="I174" s="12">
        <v>8.5418800000000008</v>
      </c>
      <c r="J174" s="12" t="s">
        <v>41</v>
      </c>
      <c r="K174" s="14" t="s">
        <v>45</v>
      </c>
    </row>
    <row r="175" spans="1:11" x14ac:dyDescent="0.2">
      <c r="A175" s="11">
        <v>443</v>
      </c>
      <c r="B175" s="12" t="s">
        <v>1</v>
      </c>
      <c r="C175" s="12" t="s">
        <v>44</v>
      </c>
      <c r="D175" s="12" t="s">
        <v>56</v>
      </c>
      <c r="E175" s="12" t="s">
        <v>0</v>
      </c>
      <c r="F175" s="12">
        <v>2.88</v>
      </c>
      <c r="G175" s="12">
        <v>4.03</v>
      </c>
      <c r="H175" s="12">
        <v>4.1374700000000004</v>
      </c>
      <c r="I175" s="12">
        <v>6.5065</v>
      </c>
      <c r="J175" s="12" t="s">
        <v>41</v>
      </c>
      <c r="K175" s="14" t="s">
        <v>45</v>
      </c>
    </row>
    <row r="176" spans="1:11" ht="15" thickBot="1" x14ac:dyDescent="0.25">
      <c r="A176" s="44" t="s">
        <v>23</v>
      </c>
      <c r="B176" s="45"/>
      <c r="C176" s="45"/>
      <c r="D176" s="12"/>
      <c r="E176" s="12"/>
      <c r="F176" s="12">
        <f>AVERAGE(F145:F175)</f>
        <v>7.9490322580645163</v>
      </c>
      <c r="G176" s="12">
        <f t="shared" ref="G176:I176" si="16">AVERAGE(G145:G175)</f>
        <v>12.296129032258063</v>
      </c>
      <c r="H176" s="12">
        <f t="shared" si="16"/>
        <v>23.212457096774195</v>
      </c>
      <c r="I176" s="12">
        <f t="shared" si="16"/>
        <v>26.900024838709673</v>
      </c>
      <c r="J176" s="12"/>
      <c r="K176" s="14"/>
    </row>
    <row r="177" spans="1:11" ht="15" thickBot="1" x14ac:dyDescent="0.25">
      <c r="A177" s="46" t="s">
        <v>24</v>
      </c>
      <c r="B177" s="47"/>
      <c r="C177" s="47"/>
      <c r="D177" s="16"/>
      <c r="E177" s="16"/>
      <c r="F177" s="16">
        <f>_xlfn.STDEV.P(F145:F175)/SQRT(31)</f>
        <v>0.93907800720093138</v>
      </c>
      <c r="G177" s="16">
        <f t="shared" ref="G177:I177" si="17">_xlfn.STDEV.P(G145:G175)/SQRT(31)</f>
        <v>1.2971350547029805</v>
      </c>
      <c r="H177" s="16">
        <f t="shared" si="17"/>
        <v>3.1471250473625565</v>
      </c>
      <c r="I177" s="16">
        <f t="shared" si="17"/>
        <v>3.6570521310722657</v>
      </c>
      <c r="J177" s="16"/>
      <c r="K177" s="32"/>
    </row>
    <row r="178" spans="1:11" ht="15" thickBot="1" x14ac:dyDescent="0.25"/>
    <row r="179" spans="1:11" x14ac:dyDescent="0.2">
      <c r="A179" s="7">
        <v>3329</v>
      </c>
      <c r="B179" s="8" t="s">
        <v>1</v>
      </c>
      <c r="C179" s="8" t="s">
        <v>49</v>
      </c>
      <c r="D179" s="8" t="s">
        <v>53</v>
      </c>
      <c r="E179" s="8" t="s">
        <v>48</v>
      </c>
      <c r="F179" s="8">
        <v>16.116099999999999</v>
      </c>
      <c r="G179" s="8">
        <v>26.3263</v>
      </c>
      <c r="H179" s="8">
        <v>70.503799999999998</v>
      </c>
      <c r="I179" s="8">
        <v>74.007300000000001</v>
      </c>
      <c r="J179" s="8" t="s">
        <v>50</v>
      </c>
      <c r="K179" s="10" t="s">
        <v>42</v>
      </c>
    </row>
    <row r="180" spans="1:11" x14ac:dyDescent="0.2">
      <c r="A180" s="11">
        <v>3330</v>
      </c>
      <c r="B180" s="12" t="s">
        <v>1</v>
      </c>
      <c r="C180" s="12" t="s">
        <v>49</v>
      </c>
      <c r="D180" s="12" t="s">
        <v>53</v>
      </c>
      <c r="E180" s="12" t="s">
        <v>48</v>
      </c>
      <c r="F180" s="12">
        <v>26.6266</v>
      </c>
      <c r="G180" s="12">
        <v>11.378</v>
      </c>
      <c r="H180" s="12">
        <v>38.538499999999999</v>
      </c>
      <c r="I180" s="12">
        <v>41.141100000000002</v>
      </c>
      <c r="J180" s="12" t="s">
        <v>50</v>
      </c>
      <c r="K180" s="14" t="s">
        <v>42</v>
      </c>
    </row>
    <row r="181" spans="1:11" x14ac:dyDescent="0.2">
      <c r="A181" s="11">
        <v>3331</v>
      </c>
      <c r="B181" s="12" t="s">
        <v>1</v>
      </c>
      <c r="C181" s="12" t="s">
        <v>49</v>
      </c>
      <c r="D181" s="12" t="s">
        <v>53</v>
      </c>
      <c r="E181" s="12" t="s">
        <v>48</v>
      </c>
      <c r="F181" s="12">
        <v>28.495200000000001</v>
      </c>
      <c r="G181" s="12">
        <v>45.745699999999999</v>
      </c>
      <c r="H181" s="12">
        <v>41.808500000000002</v>
      </c>
      <c r="I181" s="12">
        <v>38.371699999999997</v>
      </c>
      <c r="J181" s="12" t="s">
        <v>50</v>
      </c>
      <c r="K181" s="14" t="s">
        <v>42</v>
      </c>
    </row>
    <row r="182" spans="1:11" x14ac:dyDescent="0.2">
      <c r="A182" s="11">
        <v>3335</v>
      </c>
      <c r="B182" s="12" t="s">
        <v>1</v>
      </c>
      <c r="C182" s="12" t="s">
        <v>49</v>
      </c>
      <c r="D182" s="12" t="s">
        <v>53</v>
      </c>
      <c r="E182" s="12" t="s">
        <v>48</v>
      </c>
      <c r="F182" s="12">
        <v>45.011699999999998</v>
      </c>
      <c r="G182" s="12">
        <v>26.860199999999999</v>
      </c>
      <c r="H182" s="12">
        <v>80.013400000000004</v>
      </c>
      <c r="I182" s="12">
        <v>136.77000000000001</v>
      </c>
      <c r="J182" s="12" t="s">
        <v>50</v>
      </c>
      <c r="K182" s="14" t="s">
        <v>42</v>
      </c>
    </row>
    <row r="183" spans="1:11" x14ac:dyDescent="0.2">
      <c r="A183" s="11">
        <v>3336</v>
      </c>
      <c r="B183" s="12" t="s">
        <v>1</v>
      </c>
      <c r="C183" s="12" t="s">
        <v>49</v>
      </c>
      <c r="D183" s="12" t="s">
        <v>53</v>
      </c>
      <c r="E183" s="12" t="s">
        <v>48</v>
      </c>
      <c r="F183" s="12">
        <v>17.317299999999999</v>
      </c>
      <c r="G183" s="12">
        <v>29.295999999999999</v>
      </c>
      <c r="H183" s="12">
        <v>79.479500000000002</v>
      </c>
      <c r="I183" s="12">
        <v>83.483500000000006</v>
      </c>
      <c r="J183" s="12" t="s">
        <v>50</v>
      </c>
      <c r="K183" s="14" t="s">
        <v>42</v>
      </c>
    </row>
    <row r="184" spans="1:11" x14ac:dyDescent="0.2">
      <c r="A184" s="11">
        <v>3332</v>
      </c>
      <c r="B184" s="12" t="s">
        <v>1</v>
      </c>
      <c r="C184" s="12" t="s">
        <v>49</v>
      </c>
      <c r="D184" s="12" t="s">
        <v>53</v>
      </c>
      <c r="E184" s="12" t="s">
        <v>48</v>
      </c>
      <c r="F184" s="12">
        <v>23.0898</v>
      </c>
      <c r="G184" s="12">
        <v>26.559899999999999</v>
      </c>
      <c r="H184" s="12">
        <v>75.875900000000001</v>
      </c>
      <c r="I184" s="12">
        <v>63.530200000000001</v>
      </c>
      <c r="J184" s="12" t="s">
        <v>50</v>
      </c>
      <c r="K184" s="14" t="s">
        <v>42</v>
      </c>
    </row>
    <row r="185" spans="1:11" x14ac:dyDescent="0.2">
      <c r="A185" s="11">
        <v>3333</v>
      </c>
      <c r="B185" s="12" t="s">
        <v>1</v>
      </c>
      <c r="C185" s="12" t="s">
        <v>49</v>
      </c>
      <c r="D185" s="12" t="s">
        <v>53</v>
      </c>
      <c r="E185" s="12" t="s">
        <v>48</v>
      </c>
      <c r="F185" s="12">
        <v>30.8308</v>
      </c>
      <c r="G185" s="12">
        <v>40.640599999999999</v>
      </c>
      <c r="H185" s="12">
        <v>82.682699999999997</v>
      </c>
      <c r="I185" s="12">
        <v>78.311599999999999</v>
      </c>
      <c r="J185" s="12" t="s">
        <v>50</v>
      </c>
      <c r="K185" s="14" t="s">
        <v>42</v>
      </c>
    </row>
    <row r="186" spans="1:11" x14ac:dyDescent="0.2">
      <c r="A186" s="11">
        <v>3334</v>
      </c>
      <c r="B186" s="12" t="s">
        <v>1</v>
      </c>
      <c r="C186" s="12" t="s">
        <v>49</v>
      </c>
      <c r="D186" s="12" t="s">
        <v>53</v>
      </c>
      <c r="E186" s="12" t="s">
        <v>48</v>
      </c>
      <c r="F186" s="12">
        <v>27.627600000000001</v>
      </c>
      <c r="G186" s="12">
        <v>28.828800000000001</v>
      </c>
      <c r="H186" s="12">
        <v>82.582599999999999</v>
      </c>
      <c r="I186" s="12">
        <v>102.30200000000001</v>
      </c>
      <c r="J186" s="12" t="s">
        <v>50</v>
      </c>
      <c r="K186" s="14" t="s">
        <v>42</v>
      </c>
    </row>
    <row r="187" spans="1:11" x14ac:dyDescent="0.2">
      <c r="A187" s="11">
        <v>3325</v>
      </c>
      <c r="B187" s="12" t="s">
        <v>1</v>
      </c>
      <c r="C187" s="12" t="s">
        <v>49</v>
      </c>
      <c r="D187" s="12" t="s">
        <v>53</v>
      </c>
      <c r="E187" s="12" t="s">
        <v>48</v>
      </c>
      <c r="F187" s="12">
        <v>5.5055100000000001</v>
      </c>
      <c r="G187" s="12">
        <v>23.3567</v>
      </c>
      <c r="H187" s="12">
        <v>3.9372699999999998</v>
      </c>
      <c r="I187" s="12">
        <v>5.1718400000000004</v>
      </c>
      <c r="J187" s="12" t="s">
        <v>50</v>
      </c>
      <c r="K187" s="14" t="s">
        <v>42</v>
      </c>
    </row>
    <row r="188" spans="1:11" x14ac:dyDescent="0.2">
      <c r="A188" s="11">
        <v>3326</v>
      </c>
      <c r="B188" s="12" t="s">
        <v>1</v>
      </c>
      <c r="C188" s="12" t="s">
        <v>49</v>
      </c>
      <c r="D188" s="12" t="s">
        <v>53</v>
      </c>
      <c r="E188" s="12" t="s">
        <v>48</v>
      </c>
      <c r="F188" s="12">
        <v>8.6419800000000002</v>
      </c>
      <c r="G188" s="12">
        <v>11.7117</v>
      </c>
      <c r="H188" s="12">
        <v>48.682000000000002</v>
      </c>
      <c r="I188" s="12">
        <v>33.700400000000002</v>
      </c>
      <c r="J188" s="12" t="s">
        <v>50</v>
      </c>
      <c r="K188" s="14" t="s">
        <v>42</v>
      </c>
    </row>
    <row r="189" spans="1:11" x14ac:dyDescent="0.2">
      <c r="A189" s="11">
        <v>3327</v>
      </c>
      <c r="B189" s="12" t="s">
        <v>1</v>
      </c>
      <c r="C189" s="12" t="s">
        <v>49</v>
      </c>
      <c r="D189" s="12" t="s">
        <v>53</v>
      </c>
      <c r="E189" s="12" t="s">
        <v>48</v>
      </c>
      <c r="F189" s="12">
        <v>9.7430699999999995</v>
      </c>
      <c r="G189" s="12">
        <v>26.3263</v>
      </c>
      <c r="H189" s="12">
        <v>30.597300000000001</v>
      </c>
      <c r="I189" s="12">
        <v>31.1645</v>
      </c>
      <c r="J189" s="12" t="s">
        <v>50</v>
      </c>
      <c r="K189" s="14" t="s">
        <v>42</v>
      </c>
    </row>
    <row r="190" spans="1:11" x14ac:dyDescent="0.2">
      <c r="A190" s="11">
        <v>3328</v>
      </c>
      <c r="B190" s="12" t="s">
        <v>1</v>
      </c>
      <c r="C190" s="12" t="s">
        <v>49</v>
      </c>
      <c r="D190" s="12" t="s">
        <v>53</v>
      </c>
      <c r="E190" s="12" t="s">
        <v>48</v>
      </c>
      <c r="F190" s="12">
        <v>14.013999999999999</v>
      </c>
      <c r="G190" s="12">
        <v>36.169499999999999</v>
      </c>
      <c r="H190" s="12">
        <v>61.695</v>
      </c>
      <c r="I190" s="12">
        <v>37.137099999999997</v>
      </c>
      <c r="J190" s="12" t="s">
        <v>50</v>
      </c>
      <c r="K190" s="14" t="s">
        <v>42</v>
      </c>
    </row>
    <row r="191" spans="1:11" ht="15" thickBot="1" x14ac:dyDescent="0.25">
      <c r="A191" s="44" t="s">
        <v>23</v>
      </c>
      <c r="B191" s="45"/>
      <c r="C191" s="45"/>
      <c r="D191" s="12"/>
      <c r="E191" s="12"/>
      <c r="F191" s="12">
        <f>AVERAGE(F179:F190)</f>
        <v>21.084971666666664</v>
      </c>
      <c r="G191" s="12">
        <f t="shared" ref="G191:I191" si="18">AVERAGE(G179:G190)</f>
        <v>27.766641666666668</v>
      </c>
      <c r="H191" s="12">
        <f t="shared" si="18"/>
        <v>58.033039166666676</v>
      </c>
      <c r="I191" s="12">
        <f t="shared" si="18"/>
        <v>60.42427</v>
      </c>
      <c r="J191" s="12"/>
      <c r="K191" s="14"/>
    </row>
    <row r="192" spans="1:11" ht="15" thickBot="1" x14ac:dyDescent="0.25">
      <c r="A192" s="46" t="s">
        <v>24</v>
      </c>
      <c r="B192" s="47"/>
      <c r="C192" s="47"/>
      <c r="D192" s="16"/>
      <c r="E192" s="16"/>
      <c r="F192" s="16">
        <f>_xlfn.STDEV.P(F179:F190)/SQRT(12)</f>
        <v>3.1346916669278202</v>
      </c>
      <c r="G192" s="16">
        <f t="shared" ref="G192:I192" si="19">_xlfn.STDEV.P(G179:G190)/SQRT(12)</f>
        <v>2.7829887890653904</v>
      </c>
      <c r="H192" s="16">
        <f t="shared" si="19"/>
        <v>6.9972503845332383</v>
      </c>
      <c r="I192" s="16">
        <f t="shared" si="19"/>
        <v>10.087059948976298</v>
      </c>
      <c r="J192" s="16"/>
      <c r="K192" s="33"/>
    </row>
    <row r="193" spans="1:11" ht="15" thickBot="1" x14ac:dyDescent="0.25"/>
    <row r="194" spans="1:11" x14ac:dyDescent="0.2">
      <c r="A194" s="7">
        <v>1689</v>
      </c>
      <c r="B194" s="8" t="s">
        <v>26</v>
      </c>
      <c r="C194" s="8" t="s">
        <v>51</v>
      </c>
      <c r="D194" s="8" t="s">
        <v>53</v>
      </c>
      <c r="E194" s="8" t="s">
        <v>48</v>
      </c>
      <c r="F194" s="8">
        <v>1.76844</v>
      </c>
      <c r="G194" s="8">
        <v>2.1021000000000001</v>
      </c>
      <c r="H194" s="8">
        <v>1.3012999999999999</v>
      </c>
      <c r="I194" s="8">
        <v>2.9028999999999998</v>
      </c>
      <c r="J194" s="8" t="s">
        <v>50</v>
      </c>
      <c r="K194" s="10" t="s">
        <v>42</v>
      </c>
    </row>
    <row r="195" spans="1:11" x14ac:dyDescent="0.2">
      <c r="A195" s="11">
        <v>1690</v>
      </c>
      <c r="B195" s="12" t="s">
        <v>26</v>
      </c>
      <c r="C195" s="12" t="s">
        <v>51</v>
      </c>
      <c r="D195" s="12" t="s">
        <v>53</v>
      </c>
      <c r="E195" s="12" t="s">
        <v>48</v>
      </c>
      <c r="F195" s="12">
        <v>12.7461</v>
      </c>
      <c r="G195" s="12">
        <v>9.9766399999999997</v>
      </c>
      <c r="H195" s="12">
        <v>49.015700000000002</v>
      </c>
      <c r="I195" s="12">
        <v>51.985300000000002</v>
      </c>
      <c r="J195" s="12" t="s">
        <v>50</v>
      </c>
      <c r="K195" s="14" t="s">
        <v>42</v>
      </c>
    </row>
    <row r="196" spans="1:11" x14ac:dyDescent="0.2">
      <c r="A196" s="11">
        <v>1691</v>
      </c>
      <c r="B196" s="12" t="s">
        <v>26</v>
      </c>
      <c r="C196" s="12" t="s">
        <v>51</v>
      </c>
      <c r="D196" s="12" t="s">
        <v>53</v>
      </c>
      <c r="E196" s="12" t="s">
        <v>48</v>
      </c>
      <c r="F196" s="12">
        <v>6.8068</v>
      </c>
      <c r="G196" s="12">
        <v>6.6733399999999996</v>
      </c>
      <c r="H196" s="12">
        <v>12.6126</v>
      </c>
      <c r="I196" s="12">
        <v>10.6106</v>
      </c>
      <c r="J196" s="12" t="s">
        <v>50</v>
      </c>
      <c r="K196" s="14" t="s">
        <v>42</v>
      </c>
    </row>
    <row r="197" spans="1:11" x14ac:dyDescent="0.2">
      <c r="A197" s="11">
        <v>1360</v>
      </c>
      <c r="B197" s="12" t="s">
        <v>26</v>
      </c>
      <c r="C197" s="12" t="s">
        <v>51</v>
      </c>
      <c r="D197" s="12" t="s">
        <v>53</v>
      </c>
      <c r="E197" s="12" t="s">
        <v>48</v>
      </c>
      <c r="F197" s="12">
        <v>17.617599999999999</v>
      </c>
      <c r="G197" s="12">
        <v>14.1808</v>
      </c>
      <c r="H197" s="12">
        <v>63.630299999999998</v>
      </c>
      <c r="I197" s="12">
        <v>56.156199999999998</v>
      </c>
      <c r="J197" s="12" t="s">
        <v>50</v>
      </c>
      <c r="K197" s="14" t="s">
        <v>42</v>
      </c>
    </row>
    <row r="198" spans="1:11" x14ac:dyDescent="0.2">
      <c r="A198" s="11">
        <v>1361</v>
      </c>
      <c r="B198" s="12" t="s">
        <v>26</v>
      </c>
      <c r="C198" s="12" t="s">
        <v>51</v>
      </c>
      <c r="D198" s="12" t="s">
        <v>53</v>
      </c>
      <c r="E198" s="12" t="s">
        <v>48</v>
      </c>
      <c r="F198" s="12">
        <v>1.03437</v>
      </c>
      <c r="G198" s="12">
        <v>6.7400700000000002</v>
      </c>
      <c r="H198" s="12">
        <v>16.416399999999999</v>
      </c>
      <c r="I198" s="12">
        <v>26.826799999999999</v>
      </c>
      <c r="J198" s="12" t="s">
        <v>50</v>
      </c>
      <c r="K198" s="14" t="s">
        <v>42</v>
      </c>
    </row>
    <row r="199" spans="1:11" x14ac:dyDescent="0.2">
      <c r="A199" s="11">
        <v>1366</v>
      </c>
      <c r="B199" s="12" t="s">
        <v>26</v>
      </c>
      <c r="C199" s="12" t="s">
        <v>51</v>
      </c>
      <c r="D199" s="12" t="s">
        <v>53</v>
      </c>
      <c r="E199" s="12" t="s">
        <v>48</v>
      </c>
      <c r="F199" s="12">
        <v>0.76743399999999995</v>
      </c>
      <c r="G199" s="12">
        <v>1.83517</v>
      </c>
      <c r="H199" s="12">
        <v>9.00901</v>
      </c>
      <c r="I199" s="12">
        <v>6.6399800000000004</v>
      </c>
      <c r="J199" s="12" t="s">
        <v>50</v>
      </c>
      <c r="K199" s="14" t="s">
        <v>42</v>
      </c>
    </row>
    <row r="200" spans="1:11" x14ac:dyDescent="0.2">
      <c r="A200" s="11">
        <v>1367</v>
      </c>
      <c r="B200" s="12" t="s">
        <v>26</v>
      </c>
      <c r="C200" s="12" t="s">
        <v>51</v>
      </c>
      <c r="D200" s="12" t="s">
        <v>53</v>
      </c>
      <c r="E200" s="12" t="s">
        <v>48</v>
      </c>
      <c r="F200" s="12">
        <v>26.259599999999999</v>
      </c>
      <c r="G200" s="12">
        <v>32.165500000000002</v>
      </c>
      <c r="H200" s="12">
        <v>49.4495</v>
      </c>
      <c r="I200" s="12">
        <v>113.68</v>
      </c>
      <c r="J200" s="12" t="s">
        <v>50</v>
      </c>
      <c r="K200" s="14" t="s">
        <v>42</v>
      </c>
    </row>
    <row r="201" spans="1:11" x14ac:dyDescent="0.2">
      <c r="A201" s="11">
        <v>1368</v>
      </c>
      <c r="B201" s="12" t="s">
        <v>26</v>
      </c>
      <c r="C201" s="12" t="s">
        <v>51</v>
      </c>
      <c r="D201" s="12" t="s">
        <v>53</v>
      </c>
      <c r="E201" s="12" t="s">
        <v>48</v>
      </c>
      <c r="F201" s="12">
        <v>6.5065099999999996</v>
      </c>
      <c r="G201" s="12">
        <v>25.959299999999999</v>
      </c>
      <c r="H201" s="12">
        <v>39.839799999999997</v>
      </c>
      <c r="I201" s="12">
        <v>42.409100000000002</v>
      </c>
      <c r="J201" s="12" t="s">
        <v>50</v>
      </c>
      <c r="K201" s="14" t="s">
        <v>42</v>
      </c>
    </row>
    <row r="202" spans="1:11" x14ac:dyDescent="0.2">
      <c r="A202" s="11">
        <v>1369</v>
      </c>
      <c r="B202" s="12" t="s">
        <v>1</v>
      </c>
      <c r="C202" s="12" t="s">
        <v>51</v>
      </c>
      <c r="D202" s="12" t="s">
        <v>53</v>
      </c>
      <c r="E202" s="12" t="s">
        <v>48</v>
      </c>
      <c r="F202" s="12">
        <v>0.56723400000000002</v>
      </c>
      <c r="G202" s="12">
        <v>7.1738400000000002</v>
      </c>
      <c r="H202" s="12">
        <v>6.1061100000000001</v>
      </c>
      <c r="I202" s="12">
        <v>6.6066000000000003</v>
      </c>
      <c r="J202" s="12" t="s">
        <v>50</v>
      </c>
      <c r="K202" s="14" t="s">
        <v>42</v>
      </c>
    </row>
    <row r="203" spans="1:11" x14ac:dyDescent="0.2">
      <c r="A203" s="11">
        <v>1370</v>
      </c>
      <c r="B203" s="12" t="s">
        <v>1</v>
      </c>
      <c r="C203" s="12" t="s">
        <v>51</v>
      </c>
      <c r="D203" s="12" t="s">
        <v>53</v>
      </c>
      <c r="E203" s="12" t="s">
        <v>48</v>
      </c>
      <c r="F203" s="12">
        <v>3.1364700000000001</v>
      </c>
      <c r="G203" s="12">
        <v>2.2689300000000001</v>
      </c>
      <c r="H203" s="12">
        <v>0.734066</v>
      </c>
      <c r="I203" s="12">
        <v>3.0363699999999998</v>
      </c>
      <c r="J203" s="12" t="s">
        <v>50</v>
      </c>
      <c r="K203" s="14" t="s">
        <v>42</v>
      </c>
    </row>
    <row r="204" spans="1:11" x14ac:dyDescent="0.2">
      <c r="A204" s="11">
        <v>1371</v>
      </c>
      <c r="B204" s="12" t="s">
        <v>1</v>
      </c>
      <c r="C204" s="12" t="s">
        <v>51</v>
      </c>
      <c r="D204" s="12" t="s">
        <v>53</v>
      </c>
      <c r="E204" s="12" t="s">
        <v>48</v>
      </c>
      <c r="F204" s="12">
        <v>24.8582</v>
      </c>
      <c r="G204" s="12">
        <v>36.069400000000002</v>
      </c>
      <c r="H204" s="12">
        <v>58.3917</v>
      </c>
      <c r="I204" s="12">
        <v>51.084400000000002</v>
      </c>
      <c r="J204" s="12" t="s">
        <v>50</v>
      </c>
      <c r="K204" s="14" t="s">
        <v>42</v>
      </c>
    </row>
    <row r="205" spans="1:11" x14ac:dyDescent="0.2">
      <c r="A205" s="11">
        <v>1438</v>
      </c>
      <c r="B205" s="12" t="s">
        <v>1</v>
      </c>
      <c r="C205" s="12" t="s">
        <v>51</v>
      </c>
      <c r="D205" s="12" t="s">
        <v>53</v>
      </c>
      <c r="E205" s="12" t="s">
        <v>48</v>
      </c>
      <c r="F205" s="12">
        <v>9.90991</v>
      </c>
      <c r="G205" s="12">
        <v>4.8381699999999999</v>
      </c>
      <c r="H205" s="12">
        <v>17.417400000000001</v>
      </c>
      <c r="I205" s="12">
        <v>21.454799999999999</v>
      </c>
      <c r="J205" s="12" t="s">
        <v>50</v>
      </c>
      <c r="K205" s="14" t="s">
        <v>42</v>
      </c>
    </row>
    <row r="206" spans="1:11" x14ac:dyDescent="0.2">
      <c r="A206" s="11">
        <v>1362</v>
      </c>
      <c r="B206" s="12" t="s">
        <v>1</v>
      </c>
      <c r="C206" s="12" t="s">
        <v>51</v>
      </c>
      <c r="D206" s="12" t="s">
        <v>53</v>
      </c>
      <c r="E206" s="12" t="s">
        <v>48</v>
      </c>
      <c r="F206" s="12">
        <v>2.0353699999999999</v>
      </c>
      <c r="G206" s="12">
        <v>6.8735400000000002</v>
      </c>
      <c r="H206" s="12">
        <v>21.988700000000001</v>
      </c>
      <c r="I206" s="12">
        <v>26.793500000000002</v>
      </c>
      <c r="J206" s="12" t="s">
        <v>50</v>
      </c>
      <c r="K206" s="14" t="s">
        <v>42</v>
      </c>
    </row>
    <row r="207" spans="1:11" x14ac:dyDescent="0.2">
      <c r="A207" s="11">
        <v>1363</v>
      </c>
      <c r="B207" s="12" t="s">
        <v>1</v>
      </c>
      <c r="C207" s="12" t="s">
        <v>51</v>
      </c>
      <c r="D207" s="12" t="s">
        <v>53</v>
      </c>
      <c r="E207" s="12" t="s">
        <v>48</v>
      </c>
      <c r="F207" s="12">
        <v>2.06874</v>
      </c>
      <c r="G207" s="12">
        <v>3.0030000000000001</v>
      </c>
      <c r="H207" s="12">
        <v>14.2476</v>
      </c>
      <c r="I207" s="12">
        <v>18.685400000000001</v>
      </c>
      <c r="J207" s="12" t="s">
        <v>50</v>
      </c>
      <c r="K207" s="14" t="s">
        <v>42</v>
      </c>
    </row>
    <row r="208" spans="1:11" x14ac:dyDescent="0.2">
      <c r="A208" s="11">
        <v>1364</v>
      </c>
      <c r="B208" s="12" t="s">
        <v>1</v>
      </c>
      <c r="C208" s="12" t="s">
        <v>51</v>
      </c>
      <c r="D208" s="12" t="s">
        <v>53</v>
      </c>
      <c r="E208" s="12" t="s">
        <v>48</v>
      </c>
      <c r="F208" s="12">
        <v>2.4691399999999999</v>
      </c>
      <c r="G208" s="12">
        <v>8.7754399999999997</v>
      </c>
      <c r="H208" s="12">
        <v>24.5245</v>
      </c>
      <c r="I208" s="12">
        <v>56.990299999999998</v>
      </c>
      <c r="J208" s="12" t="s">
        <v>50</v>
      </c>
      <c r="K208" s="14" t="s">
        <v>42</v>
      </c>
    </row>
    <row r="209" spans="1:11" x14ac:dyDescent="0.2">
      <c r="A209" s="11">
        <v>1365</v>
      </c>
      <c r="B209" s="12" t="s">
        <v>1</v>
      </c>
      <c r="C209" s="12" t="s">
        <v>51</v>
      </c>
      <c r="D209" s="12" t="s">
        <v>53</v>
      </c>
      <c r="E209" s="12" t="s">
        <v>48</v>
      </c>
      <c r="F209" s="12">
        <v>13.813800000000001</v>
      </c>
      <c r="G209" s="12">
        <v>20.654</v>
      </c>
      <c r="H209" s="12">
        <v>30.063400000000001</v>
      </c>
      <c r="I209" s="12">
        <v>32.432400000000001</v>
      </c>
      <c r="J209" s="12" t="s">
        <v>50</v>
      </c>
      <c r="K209" s="14" t="s">
        <v>42</v>
      </c>
    </row>
    <row r="210" spans="1:11" ht="15" thickBot="1" x14ac:dyDescent="0.25">
      <c r="A210" s="44" t="s">
        <v>23</v>
      </c>
      <c r="B210" s="45"/>
      <c r="C210" s="45"/>
      <c r="D210" s="12"/>
      <c r="E210" s="12"/>
      <c r="F210" s="12">
        <f>AVERAGE(F194:F209)</f>
        <v>8.272857375000001</v>
      </c>
      <c r="G210" s="12">
        <f t="shared" ref="G210:I210" si="20">AVERAGE(G194:G209)</f>
        <v>11.830577499999997</v>
      </c>
      <c r="H210" s="12">
        <f t="shared" si="20"/>
        <v>25.921755374999996</v>
      </c>
      <c r="I210" s="12">
        <f t="shared" si="20"/>
        <v>33.018415625000003</v>
      </c>
      <c r="J210" s="12"/>
      <c r="K210" s="14"/>
    </row>
    <row r="211" spans="1:11" ht="15" thickBot="1" x14ac:dyDescent="0.25">
      <c r="A211" s="46" t="s">
        <v>24</v>
      </c>
      <c r="B211" s="47"/>
      <c r="C211" s="47"/>
      <c r="D211" s="16"/>
      <c r="E211" s="16"/>
      <c r="F211" s="16">
        <f>_xlfn.STDEV.P(F194:F209)/SQRT(16)</f>
        <v>2.0657701316217527</v>
      </c>
      <c r="G211" s="16">
        <f t="shared" ref="G211:I211" si="21">_xlfn.STDEV.P(G194:G209)/SQRT(16)</f>
        <v>2.6578024098555542</v>
      </c>
      <c r="H211" s="16">
        <f t="shared" si="21"/>
        <v>4.9160077167658285</v>
      </c>
      <c r="I211" s="16">
        <f t="shared" si="21"/>
        <v>6.9901079649497468</v>
      </c>
      <c r="J211" s="16"/>
      <c r="K211" s="34"/>
    </row>
    <row r="212" spans="1:11" ht="15" thickBot="1" x14ac:dyDescent="0.25"/>
    <row r="213" spans="1:11" x14ac:dyDescent="0.2">
      <c r="A213" s="7"/>
      <c r="B213" s="8"/>
      <c r="C213" s="8" t="s">
        <v>35</v>
      </c>
      <c r="D213" s="8" t="s">
        <v>53</v>
      </c>
      <c r="E213" s="8" t="s">
        <v>36</v>
      </c>
      <c r="F213" s="9">
        <v>0</v>
      </c>
      <c r="G213" s="9">
        <v>0.10009999999999999</v>
      </c>
      <c r="H213" s="8"/>
      <c r="I213" s="8"/>
      <c r="J213" s="8" t="s">
        <v>39</v>
      </c>
      <c r="K213" s="10" t="s">
        <v>38</v>
      </c>
    </row>
    <row r="214" spans="1:11" x14ac:dyDescent="0.2">
      <c r="A214" s="11"/>
      <c r="B214" s="12"/>
      <c r="C214" s="12" t="s">
        <v>35</v>
      </c>
      <c r="D214" s="15" t="s">
        <v>53</v>
      </c>
      <c r="E214" s="12" t="s">
        <v>36</v>
      </c>
      <c r="F214" s="13">
        <v>3.2699400000000001</v>
      </c>
      <c r="G214" s="13">
        <v>20.02</v>
      </c>
      <c r="H214" s="12"/>
      <c r="I214" s="12"/>
      <c r="J214" s="12" t="s">
        <v>39</v>
      </c>
      <c r="K214" s="14" t="s">
        <v>38</v>
      </c>
    </row>
    <row r="215" spans="1:11" x14ac:dyDescent="0.2">
      <c r="A215" s="11"/>
      <c r="B215" s="12"/>
      <c r="C215" s="12" t="s">
        <v>35</v>
      </c>
      <c r="D215" s="15" t="s">
        <v>53</v>
      </c>
      <c r="E215" s="12" t="s">
        <v>36</v>
      </c>
      <c r="F215" s="13">
        <v>3.1698400000000002</v>
      </c>
      <c r="G215" s="13">
        <v>16.816800000000001</v>
      </c>
      <c r="H215" s="12"/>
      <c r="I215" s="12"/>
      <c r="J215" s="12" t="s">
        <v>39</v>
      </c>
      <c r="K215" s="14" t="s">
        <v>38</v>
      </c>
    </row>
    <row r="216" spans="1:11" x14ac:dyDescent="0.2">
      <c r="A216" s="11"/>
      <c r="B216" s="12"/>
      <c r="C216" s="12" t="s">
        <v>35</v>
      </c>
      <c r="D216" s="15" t="s">
        <v>53</v>
      </c>
      <c r="E216" s="12" t="s">
        <v>36</v>
      </c>
      <c r="F216" s="13">
        <v>0.20020099999999999</v>
      </c>
      <c r="G216" s="13">
        <v>0.70070100000000002</v>
      </c>
      <c r="H216" s="12"/>
      <c r="I216" s="12"/>
      <c r="J216" s="12" t="s">
        <v>39</v>
      </c>
      <c r="K216" s="14" t="s">
        <v>38</v>
      </c>
    </row>
    <row r="217" spans="1:11" x14ac:dyDescent="0.2">
      <c r="A217" s="11"/>
      <c r="B217" s="12"/>
      <c r="C217" s="12" t="s">
        <v>35</v>
      </c>
      <c r="D217" s="15" t="s">
        <v>53</v>
      </c>
      <c r="E217" s="12" t="s">
        <v>36</v>
      </c>
      <c r="F217" s="13">
        <v>0</v>
      </c>
      <c r="G217" s="13">
        <v>0.90090199999999998</v>
      </c>
      <c r="H217" s="12"/>
      <c r="I217" s="12"/>
      <c r="J217" s="12" t="s">
        <v>39</v>
      </c>
      <c r="K217" s="14" t="s">
        <v>38</v>
      </c>
    </row>
    <row r="218" spans="1:11" x14ac:dyDescent="0.2">
      <c r="A218" s="11"/>
      <c r="B218" s="12"/>
      <c r="C218" s="12" t="s">
        <v>35</v>
      </c>
      <c r="D218" s="15" t="s">
        <v>53</v>
      </c>
      <c r="E218" s="12" t="s">
        <v>36</v>
      </c>
      <c r="F218" s="13">
        <v>1.33467</v>
      </c>
      <c r="G218" s="13">
        <v>1.33467</v>
      </c>
      <c r="H218" s="12"/>
      <c r="I218" s="12"/>
      <c r="J218" s="12" t="s">
        <v>39</v>
      </c>
      <c r="K218" s="14" t="s">
        <v>38</v>
      </c>
    </row>
    <row r="219" spans="1:11" x14ac:dyDescent="0.2">
      <c r="A219" s="11"/>
      <c r="B219" s="12"/>
      <c r="C219" s="12" t="s">
        <v>35</v>
      </c>
      <c r="D219" s="15" t="s">
        <v>53</v>
      </c>
      <c r="E219" s="12" t="s">
        <v>36</v>
      </c>
      <c r="F219" s="13">
        <v>3.7037</v>
      </c>
      <c r="G219" s="13">
        <v>2.8695400000000002</v>
      </c>
      <c r="H219" s="12"/>
      <c r="I219" s="12"/>
      <c r="J219" s="12" t="s">
        <v>39</v>
      </c>
      <c r="K219" s="14" t="s">
        <v>38</v>
      </c>
    </row>
    <row r="220" spans="1:11" x14ac:dyDescent="0.2">
      <c r="A220" s="11"/>
      <c r="B220" s="12"/>
      <c r="C220" s="12" t="s">
        <v>35</v>
      </c>
      <c r="D220" s="15" t="s">
        <v>53</v>
      </c>
      <c r="E220" s="12" t="s">
        <v>36</v>
      </c>
      <c r="F220" s="13">
        <v>2.4691399999999999</v>
      </c>
      <c r="G220" s="13">
        <v>1.7350699999999999</v>
      </c>
      <c r="H220" s="12"/>
      <c r="I220" s="12"/>
      <c r="J220" s="12" t="s">
        <v>39</v>
      </c>
      <c r="K220" s="14" t="s">
        <v>38</v>
      </c>
    </row>
    <row r="221" spans="1:11" x14ac:dyDescent="0.2">
      <c r="A221" s="11"/>
      <c r="B221" s="12"/>
      <c r="C221" s="12" t="s">
        <v>35</v>
      </c>
      <c r="D221" s="15" t="s">
        <v>53</v>
      </c>
      <c r="E221" s="12" t="s">
        <v>36</v>
      </c>
      <c r="F221" s="13">
        <v>0.867533</v>
      </c>
      <c r="G221" s="13">
        <v>2.3022999999999998</v>
      </c>
      <c r="H221" s="12"/>
      <c r="I221" s="12"/>
      <c r="J221" s="12" t="s">
        <v>39</v>
      </c>
      <c r="K221" s="14" t="s">
        <v>38</v>
      </c>
    </row>
    <row r="222" spans="1:11" x14ac:dyDescent="0.2">
      <c r="A222" s="11"/>
      <c r="B222" s="12"/>
      <c r="C222" s="12" t="s">
        <v>35</v>
      </c>
      <c r="D222" s="15" t="s">
        <v>53</v>
      </c>
      <c r="E222" s="12" t="s">
        <v>36</v>
      </c>
      <c r="F222" s="13">
        <v>26.860199999999999</v>
      </c>
      <c r="G222" s="13">
        <v>13.113099999999999</v>
      </c>
      <c r="H222" s="12"/>
      <c r="I222" s="12"/>
      <c r="J222" s="12" t="s">
        <v>39</v>
      </c>
      <c r="K222" s="14" t="s">
        <v>38</v>
      </c>
    </row>
    <row r="223" spans="1:11" x14ac:dyDescent="0.2">
      <c r="A223" s="11"/>
      <c r="B223" s="12"/>
      <c r="C223" s="12" t="s">
        <v>35</v>
      </c>
      <c r="D223" s="15" t="s">
        <v>53</v>
      </c>
      <c r="E223" s="12" t="s">
        <v>36</v>
      </c>
      <c r="F223" s="13">
        <v>0</v>
      </c>
      <c r="G223" s="13">
        <v>0.20019999999999999</v>
      </c>
      <c r="H223" s="12"/>
      <c r="I223" s="12"/>
      <c r="J223" s="12" t="s">
        <v>39</v>
      </c>
      <c r="K223" s="14" t="s">
        <v>38</v>
      </c>
    </row>
    <row r="224" spans="1:11" x14ac:dyDescent="0.2">
      <c r="A224" s="11"/>
      <c r="B224" s="12"/>
      <c r="C224" s="12" t="s">
        <v>35</v>
      </c>
      <c r="D224" s="15" t="s">
        <v>53</v>
      </c>
      <c r="E224" s="12" t="s">
        <v>36</v>
      </c>
      <c r="F224" s="13">
        <v>2.9696400000000001</v>
      </c>
      <c r="G224" s="13">
        <v>4.1708400000000001</v>
      </c>
      <c r="H224" s="12"/>
      <c r="I224" s="12"/>
      <c r="J224" s="12" t="s">
        <v>39</v>
      </c>
      <c r="K224" s="14" t="s">
        <v>38</v>
      </c>
    </row>
    <row r="225" spans="1:11" ht="15" thickBot="1" x14ac:dyDescent="0.25">
      <c r="A225" s="40" t="s">
        <v>23</v>
      </c>
      <c r="B225" s="41"/>
      <c r="C225" s="42"/>
      <c r="D225" s="21"/>
      <c r="E225" s="12"/>
      <c r="F225" s="12">
        <f>AVERAGE(F213:F224)</f>
        <v>3.7370719999999999</v>
      </c>
      <c r="G225" s="12">
        <f>AVERAGE(G213:G224)</f>
        <v>5.3553519166666677</v>
      </c>
      <c r="H225" s="12"/>
      <c r="I225" s="12"/>
      <c r="J225" s="12"/>
      <c r="K225" s="14"/>
    </row>
    <row r="226" spans="1:11" ht="15" thickBot="1" x14ac:dyDescent="0.25">
      <c r="A226" s="37" t="s">
        <v>24</v>
      </c>
      <c r="B226" s="38"/>
      <c r="C226" s="39"/>
      <c r="D226" s="22"/>
      <c r="E226" s="16"/>
      <c r="F226" s="16">
        <f>_xlfn.STDEV.P(F213:F224)/SQRT(12)</f>
        <v>2.0511329819448805</v>
      </c>
      <c r="G226" s="16">
        <f>_xlfn.STDEV.P(G213:G224)/SQRT(12)</f>
        <v>1.951630895113859</v>
      </c>
      <c r="H226" s="16"/>
      <c r="I226" s="16"/>
      <c r="J226" s="16"/>
      <c r="K226" s="35"/>
    </row>
    <row r="227" spans="1:11" ht="15" thickBo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">
      <c r="A228" s="7"/>
      <c r="B228" s="8"/>
      <c r="C228" s="8" t="s">
        <v>35</v>
      </c>
      <c r="D228" s="8" t="s">
        <v>53</v>
      </c>
      <c r="E228" s="8" t="s">
        <v>37</v>
      </c>
      <c r="F228" s="9">
        <v>1.8018000000000001</v>
      </c>
      <c r="G228" s="9">
        <v>3.9039000000000001</v>
      </c>
      <c r="H228" s="8"/>
      <c r="I228" s="8"/>
      <c r="J228" s="8" t="s">
        <v>39</v>
      </c>
      <c r="K228" s="10" t="s">
        <v>38</v>
      </c>
    </row>
    <row r="229" spans="1:11" x14ac:dyDescent="0.2">
      <c r="A229" s="11"/>
      <c r="B229" s="12"/>
      <c r="C229" s="12" t="s">
        <v>35</v>
      </c>
      <c r="D229" s="15" t="s">
        <v>53</v>
      </c>
      <c r="E229" s="12" t="s">
        <v>37</v>
      </c>
      <c r="F229" s="13">
        <v>1.1344700000000001</v>
      </c>
      <c r="G229" s="13">
        <v>5.8725399999999999</v>
      </c>
      <c r="H229" s="12"/>
      <c r="I229" s="12"/>
      <c r="J229" s="12" t="s">
        <v>39</v>
      </c>
      <c r="K229" s="14" t="s">
        <v>38</v>
      </c>
    </row>
    <row r="230" spans="1:11" x14ac:dyDescent="0.2">
      <c r="A230" s="11"/>
      <c r="B230" s="12"/>
      <c r="C230" s="12" t="s">
        <v>35</v>
      </c>
      <c r="D230" s="15" t="s">
        <v>53</v>
      </c>
      <c r="E230" s="12" t="s">
        <v>37</v>
      </c>
      <c r="F230" s="13">
        <v>10.844200000000001</v>
      </c>
      <c r="G230" s="13">
        <v>9.5095100000000006</v>
      </c>
      <c r="H230" s="12"/>
      <c r="I230" s="12"/>
      <c r="J230" s="12" t="s">
        <v>39</v>
      </c>
      <c r="K230" s="14" t="s">
        <v>38</v>
      </c>
    </row>
    <row r="231" spans="1:11" x14ac:dyDescent="0.2">
      <c r="A231" s="11"/>
      <c r="B231" s="12"/>
      <c r="C231" s="12" t="s">
        <v>35</v>
      </c>
      <c r="D231" s="15" t="s">
        <v>53</v>
      </c>
      <c r="E231" s="12" t="s">
        <v>37</v>
      </c>
      <c r="F231" s="13">
        <v>1.0009999999999999</v>
      </c>
      <c r="G231" s="13">
        <v>0.233567</v>
      </c>
      <c r="H231" s="12"/>
      <c r="I231" s="12"/>
      <c r="J231" s="12" t="s">
        <v>39</v>
      </c>
      <c r="K231" s="14" t="s">
        <v>38</v>
      </c>
    </row>
    <row r="232" spans="1:11" x14ac:dyDescent="0.2">
      <c r="A232" s="11"/>
      <c r="B232" s="12"/>
      <c r="C232" s="12" t="s">
        <v>35</v>
      </c>
      <c r="D232" s="15" t="s">
        <v>53</v>
      </c>
      <c r="E232" s="12" t="s">
        <v>37</v>
      </c>
      <c r="F232" s="13">
        <v>2.2355700000000001</v>
      </c>
      <c r="G232" s="13">
        <v>8.2749400000000009</v>
      </c>
      <c r="H232" s="12"/>
      <c r="I232" s="12"/>
      <c r="J232" s="12" t="s">
        <v>39</v>
      </c>
      <c r="K232" s="14" t="s">
        <v>38</v>
      </c>
    </row>
    <row r="233" spans="1:11" x14ac:dyDescent="0.2">
      <c r="A233" s="11"/>
      <c r="B233" s="12"/>
      <c r="C233" s="12" t="s">
        <v>35</v>
      </c>
      <c r="D233" s="15" t="s">
        <v>53</v>
      </c>
      <c r="E233" s="12" t="s">
        <v>37</v>
      </c>
      <c r="F233" s="13">
        <v>0.86753499999999995</v>
      </c>
      <c r="G233" s="13">
        <v>3.2365699999999999</v>
      </c>
      <c r="H233" s="12"/>
      <c r="I233" s="12"/>
      <c r="J233" s="12" t="s">
        <v>39</v>
      </c>
      <c r="K233" s="14" t="s">
        <v>38</v>
      </c>
    </row>
    <row r="234" spans="1:11" x14ac:dyDescent="0.2">
      <c r="A234" s="11"/>
      <c r="B234" s="12"/>
      <c r="C234" s="12" t="s">
        <v>35</v>
      </c>
      <c r="D234" s="15" t="s">
        <v>53</v>
      </c>
      <c r="E234" s="12" t="s">
        <v>37</v>
      </c>
      <c r="F234" s="13">
        <v>0.80079999999999996</v>
      </c>
      <c r="G234" s="13">
        <v>1.93527</v>
      </c>
      <c r="H234" s="12"/>
      <c r="I234" s="12"/>
      <c r="J234" s="12" t="s">
        <v>39</v>
      </c>
      <c r="K234" s="14" t="s">
        <v>38</v>
      </c>
    </row>
    <row r="235" spans="1:11" x14ac:dyDescent="0.2">
      <c r="A235" s="11"/>
      <c r="B235" s="12"/>
      <c r="C235" s="12" t="s">
        <v>35</v>
      </c>
      <c r="D235" s="15" t="s">
        <v>53</v>
      </c>
      <c r="E235" s="12" t="s">
        <v>37</v>
      </c>
      <c r="F235" s="13">
        <v>1.9686300000000001</v>
      </c>
      <c r="G235" s="13">
        <v>3.0030000000000001</v>
      </c>
      <c r="H235" s="12"/>
      <c r="I235" s="12"/>
      <c r="J235" s="12" t="s">
        <v>39</v>
      </c>
      <c r="K235" s="14" t="s">
        <v>38</v>
      </c>
    </row>
    <row r="236" spans="1:11" x14ac:dyDescent="0.2">
      <c r="A236" s="11"/>
      <c r="B236" s="12"/>
      <c r="C236" s="12" t="s">
        <v>35</v>
      </c>
      <c r="D236" s="15" t="s">
        <v>53</v>
      </c>
      <c r="E236" s="12" t="s">
        <v>37</v>
      </c>
      <c r="F236" s="13">
        <v>0</v>
      </c>
      <c r="G236" s="13">
        <v>0</v>
      </c>
      <c r="H236" s="12"/>
      <c r="I236" s="12"/>
      <c r="J236" s="12" t="s">
        <v>39</v>
      </c>
      <c r="K236" s="14" t="s">
        <v>38</v>
      </c>
    </row>
    <row r="237" spans="1:11" x14ac:dyDescent="0.2">
      <c r="A237" s="11"/>
      <c r="B237" s="12"/>
      <c r="C237" s="12" t="s">
        <v>35</v>
      </c>
      <c r="D237" s="15" t="s">
        <v>53</v>
      </c>
      <c r="E237" s="12" t="s">
        <v>37</v>
      </c>
      <c r="F237" s="13">
        <v>0.83416699999999999</v>
      </c>
      <c r="G237" s="13">
        <v>1.0677300000000001</v>
      </c>
      <c r="H237" s="12"/>
      <c r="I237" s="12"/>
      <c r="J237" s="12" t="s">
        <v>39</v>
      </c>
      <c r="K237" s="14" t="s">
        <v>38</v>
      </c>
    </row>
    <row r="238" spans="1:11" x14ac:dyDescent="0.2">
      <c r="A238" s="11"/>
      <c r="B238" s="12"/>
      <c r="C238" s="12" t="s">
        <v>35</v>
      </c>
      <c r="D238" s="15" t="s">
        <v>53</v>
      </c>
      <c r="E238" s="12" t="s">
        <v>37</v>
      </c>
      <c r="F238" s="13">
        <v>0</v>
      </c>
      <c r="G238" s="13">
        <v>0</v>
      </c>
      <c r="H238" s="12"/>
      <c r="I238" s="12"/>
      <c r="J238" s="12" t="s">
        <v>39</v>
      </c>
      <c r="K238" s="14" t="s">
        <v>38</v>
      </c>
    </row>
    <row r="239" spans="1:11" x14ac:dyDescent="0.2">
      <c r="A239" s="11"/>
      <c r="B239" s="12"/>
      <c r="C239" s="12" t="s">
        <v>35</v>
      </c>
      <c r="D239" s="15" t="s">
        <v>53</v>
      </c>
      <c r="E239" s="12" t="s">
        <v>37</v>
      </c>
      <c r="F239" s="13">
        <v>0</v>
      </c>
      <c r="G239" s="13">
        <v>0</v>
      </c>
      <c r="H239" s="12"/>
      <c r="I239" s="12"/>
      <c r="J239" s="12" t="s">
        <v>39</v>
      </c>
      <c r="K239" s="14" t="s">
        <v>38</v>
      </c>
    </row>
    <row r="240" spans="1:11" ht="15" thickBot="1" x14ac:dyDescent="0.25">
      <c r="A240" s="40" t="s">
        <v>23</v>
      </c>
      <c r="B240" s="41"/>
      <c r="C240" s="42"/>
      <c r="D240" s="21"/>
      <c r="E240" s="12"/>
      <c r="F240" s="12">
        <f>AVERAGE(F228:F239)</f>
        <v>1.7906810000000002</v>
      </c>
      <c r="G240" s="12">
        <f>AVERAGE(G228:G239)</f>
        <v>3.0864189166666667</v>
      </c>
      <c r="H240" s="12"/>
      <c r="I240" s="12"/>
      <c r="J240" s="12"/>
      <c r="K240" s="14"/>
    </row>
    <row r="241" spans="1:14" ht="15" thickBot="1" x14ac:dyDescent="0.25">
      <c r="A241" s="37" t="s">
        <v>24</v>
      </c>
      <c r="B241" s="38"/>
      <c r="C241" s="39"/>
      <c r="D241" s="22"/>
      <c r="E241" s="16"/>
      <c r="F241" s="16">
        <f>_xlfn.STDEV.P(F228:F239)/SQRT(12)</f>
        <v>0.81486505459868941</v>
      </c>
      <c r="G241" s="16">
        <f>_xlfn.STDEV.P(G228:G239)/SQRT(12)</f>
        <v>0.90811946331414184</v>
      </c>
      <c r="H241" s="16"/>
      <c r="I241" s="16"/>
      <c r="J241" s="16"/>
      <c r="K241" s="36"/>
    </row>
    <row r="244" spans="1:14" ht="20.25" x14ac:dyDescent="0.3">
      <c r="A244" s="43" t="s">
        <v>33</v>
      </c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23"/>
      <c r="M244" s="23"/>
      <c r="N244" s="23"/>
    </row>
  </sheetData>
  <sortState xmlns:xlrd2="http://schemas.microsoft.com/office/spreadsheetml/2017/richdata2" ref="A146:I175">
    <sortCondition ref="B146:B175"/>
  </sortState>
  <mergeCells count="28">
    <mergeCell ref="A1:K1"/>
    <mergeCell ref="A28:C28"/>
    <mergeCell ref="A128:C128"/>
    <mergeCell ref="A97:C97"/>
    <mergeCell ref="A98:C98"/>
    <mergeCell ref="A15:C15"/>
    <mergeCell ref="A16:C16"/>
    <mergeCell ref="A29:C29"/>
    <mergeCell ref="A69:C69"/>
    <mergeCell ref="A70:C70"/>
    <mergeCell ref="A82:C82"/>
    <mergeCell ref="A83:C83"/>
    <mergeCell ref="A129:C129"/>
    <mergeCell ref="A142:C142"/>
    <mergeCell ref="A244:K244"/>
    <mergeCell ref="A49:C49"/>
    <mergeCell ref="A50:C50"/>
    <mergeCell ref="A225:C225"/>
    <mergeCell ref="A143:C143"/>
    <mergeCell ref="A176:C176"/>
    <mergeCell ref="A177:C177"/>
    <mergeCell ref="A226:C226"/>
    <mergeCell ref="A240:C240"/>
    <mergeCell ref="A241:C241"/>
    <mergeCell ref="A191:C191"/>
    <mergeCell ref="A192:C192"/>
    <mergeCell ref="A210:C210"/>
    <mergeCell ref="A211:C21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NOR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2017-03-28T14:36:39Z</dcterms:created>
  <dcterms:modified xsi:type="dcterms:W3CDTF">2020-07-08T19:41:25Z</dcterms:modified>
</cp:coreProperties>
</file>